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Saisie!$A$1:$F$115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<sst xmlns="http://schemas.openxmlformats.org/spreadsheetml/2006/main" count="6490" uniqueCount="5307">
  <si>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</si>
  <si>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</si>
  <si>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</si>
  <si>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</si>
  <si>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</si>
  <si>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</si>
  <si>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</si>
  <si>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</si>
  <si>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</si>
  <si>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</si>
  <si>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</si>
  <si>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</si>
  <si>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</si>
  <si>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</si>
  <si>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</si>
  <si>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</si>
  <si>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</si>
  <si>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</si>
  <si>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</si>
  <si>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</si>
  <si>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</si>
  <si>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</si>
  <si>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</si>
  <si>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</si>
  <si>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</si>
  <si>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</si>
  <si>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</si>
  <si>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</si>
  <si>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</si>
  <si>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</si>
  <si>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</si>
  <si>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</si>
  <si>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</si>
  <si>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</si>
  <si>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</si>
  <si>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</si>
  <si>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</si>
  <si>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</si>
  <si>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</si>
  <si>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</si>
  <si>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</si>
  <si>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</si>
  <si>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</si>
  <si>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</si>
  <si>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</si>
  <si>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</si>
  <si>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</si>
  <si>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</si>
  <si>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</si>
  <si>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</si>
  <si>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</si>
  <si>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</si>
  <si>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</si>
  <si>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</si>
  <si>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</si>
  <si>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</si>
  <si>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</si>
  <si>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</si>
  <si>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</si>
  <si>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</si>
  <si>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</si>
  <si>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</si>
  <si>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</si>
  <si>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</si>
  <si>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</si>
  <si>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</si>
  <si>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</si>
  <si>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</si>
  <si>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</si>
  <si>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</si>
  <si>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</si>
  <si>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</si>
  <si>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</si>
  <si>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</si>
  <si>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</si>
  <si>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</si>
  <si>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</si>
  <si>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</si>
  <si>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</si>
  <si>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</si>
  <si>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</si>
  <si>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</si>
  <si>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</si>
  <si>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</si>
  <si>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</si>
  <si>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</si>
  <si>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</si>
  <si>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</si>
  <si>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</si>
  <si>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</si>
  <si>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</si>
  <si>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</si>
  <si>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</si>
  <si>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</si>
  <si>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</si>
  <si>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</si>
  <si>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</si>
  <si>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</si>
  <si>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</si>
  <si>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</si>
  <si>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</si>
  <si>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</si>
  <si>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</si>
  <si>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</si>
  <si>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</si>
  <si>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</si>
  <si>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</si>
  <si>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</si>
  <si>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</si>
  <si>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</si>
  <si>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</si>
  <si>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</si>
  <si>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</si>
  <si>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</si>
  <si>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</si>
  <si>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</si>
  <si>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</si>
  <si>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</si>
  <si>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</si>
  <si>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</si>
  <si>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</si>
  <si>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</si>
  <si>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</si>
  <si>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</si>
  <si>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</si>
  <si>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</si>
  <si>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</si>
  <si>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</si>
  <si>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</si>
  <si>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</si>
  <si>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</si>
  <si>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</si>
  <si>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</si>
  <si>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</si>
  <si>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</si>
  <si>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</si>
  <si>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</si>
  <si>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</si>
  <si>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</si>
  <si>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</si>
  <si>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</si>
  <si>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</si>
  <si>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</si>
  <si>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</si>
  <si>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</si>
  <si>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</si>
  <si>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</si>
  <si>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</si>
  <si>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</si>
  <si>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</si>
  <si>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</si>
  <si>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</si>
  <si>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</si>
  <si>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</si>
  <si>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</si>
  <si>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</si>
  <si>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</si>
  <si>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</si>
  <si>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</si>
  <si>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</si>
  <si>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</si>
  <si>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</si>
  <si>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</si>
  <si>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</si>
  <si>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</si>
  <si>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</si>
  <si>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</si>
  <si>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</si>
  <si>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</si>
  <si>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</si>
  <si>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</si>
  <si>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</si>
  <si>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</si>
  <si>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</si>
  <si>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</si>
  <si>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</si>
  <si>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</si>
  <si>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</si>
  <si>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</si>
  <si>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</si>
  <si>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</si>
  <si>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</si>
  <si>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</si>
  <si>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</si>
  <si>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</si>
  <si>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</si>
  <si>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</si>
  <si>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</si>
  <si>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</si>
  <si>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</si>
  <si>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</si>
  <si>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</si>
  <si>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</si>
  <si>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</si>
  <si>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</si>
  <si>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</si>
  <si>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</si>
  <si>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</si>
  <si>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</si>
  <si>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</si>
  <si>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</si>
  <si>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</si>
  <si>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</si>
  <si>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</si>
  <si>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</si>
  <si>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</si>
  <si>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</si>
  <si>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</si>
  <si>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</si>
  <si>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</si>
  <si>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</si>
  <si>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</si>
  <si>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</si>
  <si>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</si>
  <si>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</si>
  <si>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</si>
  <si>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</si>
  <si>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</si>
  <si>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</si>
  <si>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</si>
  <si>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</si>
  <si>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</si>
  <si>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</si>
  <si>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</si>
  <si>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</si>
  <si>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</si>
  <si>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</si>
  <si>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</si>
  <si>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</si>
  <si>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</si>
  <si>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</si>
  <si>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</si>
  <si>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</si>
  <si>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</si>
  <si>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</si>
  <si>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</si>
  <si>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</si>
  <si>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</si>
  <si>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</si>
  <si>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</si>
  <si>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</si>
  <si>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</si>
  <si>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</si>
  <si>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</si>
  <si>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</si>
  <si>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</si>
  <si>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</si>
  <si>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</si>
  <si>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</si>
  <si>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</si>
  <si>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</si>
  <si>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</si>
  <si>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</si>
  <si>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</si>
  <si>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</si>
  <si>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</si>
  <si>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</si>
  <si>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</si>
  <si>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</si>
  <si>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</si>
  <si>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</si>
  <si>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</si>
  <si>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</si>
  <si>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</si>
  <si>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</si>
  <si>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</si>
  <si>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</si>
  <si>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</si>
  <si>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</si>
  <si>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</si>
  <si>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</si>
  <si>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</si>
  <si>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</si>
  <si>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</si>
  <si>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</si>
  <si>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</si>
  <si>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</si>
  <si>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</si>
  <si>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</si>
  <si>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</si>
  <si>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</si>
  <si>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</si>
  <si>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</si>
  <si>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</si>
  <si>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</si>
  <si>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</si>
  <si>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</si>
  <si>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</si>
  <si>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</si>
  <si>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</si>
  <si>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</si>
  <si>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</si>
  <si>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</si>
  <si>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</si>
  <si>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</si>
  <si>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</si>
  <si>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</si>
  <si>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</si>
  <si>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</si>
  <si>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</si>
  <si>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</si>
  <si>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</si>
  <si>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</si>
  <si>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</si>
  <si>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</si>
  <si>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</si>
  <si>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</si>
  <si>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</si>
  <si>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</si>
  <si>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</si>
  <si>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</si>
  <si>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</si>
  <si>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</si>
  <si>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</si>
  <si>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</si>
  <si>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</si>
  <si>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</si>
  <si>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</si>
  <si>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</si>
  <si>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</si>
  <si>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</si>
  <si>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</si>
  <si>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</si>
  <si>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</si>
  <si>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</si>
  <si>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</si>
  <si>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</si>
  <si>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</si>
  <si>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</si>
  <si>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</si>
  <si>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</si>
  <si>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</si>
  <si>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</si>
  <si>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</si>
  <si>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</si>
  <si>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</si>
  <si>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</si>
  <si>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</si>
  <si>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</si>
  <si>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</si>
  <si>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</si>
  <si>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</si>
  <si>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</si>
  <si>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</si>
  <si>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</si>
  <si>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</si>
  <si>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</si>
  <si>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</si>
  <si>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</si>
  <si>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</si>
  <si>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</si>
  <si>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</si>
  <si>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</si>
  <si>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</si>
  <si>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</si>
  <si>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</si>
  <si>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</si>
  <si>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</si>
  <si>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</si>
  <si>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</si>
  <si>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</si>
  <si>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</si>
  <si>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</si>
  <si>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</si>
  <si>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</si>
  <si>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</si>
  <si>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</si>
  <si>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</si>
  <si>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</si>
  <si>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</si>
  <si>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</si>
  <si>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</si>
  <si>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</si>
  <si>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</si>
  <si>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</si>
  <si>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</si>
  <si>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</si>
  <si>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</si>
  <si>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</si>
  <si>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</si>
  <si>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</si>
  <si>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</si>
  <si>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</si>
  <si>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</si>
  <si>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</si>
  <si>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</si>
  <si>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</si>
  <si>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</si>
  <si>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</si>
  <si>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</si>
  <si>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</si>
  <si>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</si>
  <si>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</si>
  <si>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</si>
  <si>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</si>
  <si>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</si>
  <si>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</si>
  <si>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</si>
  <si>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</si>
  <si>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</si>
  <si>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</si>
  <si>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</si>
  <si>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</si>
  <si>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</si>
  <si>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</si>
  <si>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</si>
  <si>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</si>
  <si>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</si>
  <si>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</si>
  <si>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</si>
  <si>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</si>
  <si>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</si>
  <si>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</si>
  <si>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</si>
  <si>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</si>
  <si>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</si>
  <si>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</si>
  <si>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</si>
  <si>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</si>
  <si>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</si>
  <si>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</si>
  <si>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</si>
  <si>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</si>
  <si>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</si>
  <si>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</si>
  <si>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</si>
  <si>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</si>
  <si>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</si>
  <si>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</si>
  <si>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</si>
  <si>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</si>
  <si>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</si>
  <si>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</si>
  <si>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</si>
  <si>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</si>
  <si>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</si>
  <si>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</si>
  <si>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</si>
  <si>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</si>
  <si>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</si>
  <si>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</si>
  <si>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</si>
  <si>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</si>
  <si>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</si>
  <si>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</si>
  <si>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</si>
  <si>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</si>
  <si>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</si>
  <si>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</si>
  <si>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</si>
  <si>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</si>
  <si>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</si>
  <si>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</si>
  <si>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</si>
  <si>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</si>
  <si>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</si>
  <si>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</si>
  <si>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</si>
  <si>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</si>
  <si>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</si>
  <si>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</si>
  <si>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</si>
  <si>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</si>
  <si>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</si>
  <si>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</si>
  <si>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</si>
  <si>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</si>
  <si>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</si>
  <si>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</si>
  <si>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</si>
  <si>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</si>
  <si>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</si>
  <si>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</si>
  <si>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</si>
  <si>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</si>
  <si>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</si>
  <si>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</si>
  <si>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</si>
  <si>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</si>
  <si>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</si>
  <si>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</si>
  <si>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</si>
  <si>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</si>
  <si>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</si>
  <si>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</si>
  <si>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</si>
  <si>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</si>
  <si>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</si>
  <si>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</si>
  <si>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</si>
  <si>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</si>
  <si>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</si>
  <si>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</si>
  <si>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</si>
  <si>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</si>
  <si>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</si>
  <si>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</si>
  <si>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</si>
  <si>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</si>
  <si>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</si>
  <si>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</si>
  <si>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</si>
  <si>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</si>
  <si>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</si>
  <si>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</si>
  <si>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</si>
  <si>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</si>
  <si>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</si>
  <si>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</si>
  <si>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</si>
  <si>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</si>
  <si>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</si>
  <si>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</si>
  <si>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</si>
  <si>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</si>
  <si>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</si>
  <si>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</si>
  <si>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</si>
  <si>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</si>
  <si>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</si>
  <si>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</si>
  <si>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</si>
  <si>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</si>
  <si>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</si>
  <si>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</si>
  <si>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</si>
  <si>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</si>
  <si>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</si>
  <si>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</si>
  <si>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</si>
  <si>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</si>
  <si>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</si>
  <si>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</si>
  <si>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</si>
  <si>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</si>
  <si>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</si>
  <si>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</si>
  <si>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</si>
  <si>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</si>
  <si>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</si>
  <si>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</si>
  <si>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</si>
  <si>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</si>
  <si>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</si>
  <si>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</si>
  <si>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</si>
  <si>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</si>
  <si>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</si>
  <si>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</si>
  <si>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</si>
  <si>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</si>
  <si>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</si>
  <si>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</si>
  <si>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</si>
  <si>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</si>
  <si>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</si>
  <si>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</si>
  <si>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</si>
  <si>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</si>
  <si>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</si>
  <si>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</si>
  <si>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</si>
  <si>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</si>
  <si>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</si>
  <si>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</si>
  <si>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</si>
  <si>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</si>
  <si>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</si>
  <si>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</si>
  <si>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</si>
  <si>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</si>
  <si>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</si>
  <si>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</si>
  <si>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</si>
  <si>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</si>
  <si>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</si>
  <si>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</si>
  <si>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</si>
  <si>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</si>
  <si>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</si>
  <si>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</si>
  <si>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</si>
  <si>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</si>
  <si>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</si>
  <si>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</si>
  <si>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</si>
  <si>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</si>
  <si>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</si>
  <si>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</si>
  <si>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</si>
  <si>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</si>
  <si>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</si>
  <si>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</si>
  <si>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</si>
  <si>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</si>
  <si>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</si>
  <si>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</si>
  <si>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</si>
  <si>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</si>
  <si>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</si>
  <si>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</si>
  <si>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</si>
  <si>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</si>
  <si>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</si>
  <si>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</si>
  <si>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</si>
  <si>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</si>
  <si>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</si>
  <si>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</si>
  <si>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</si>
  <si>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</si>
  <si>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</si>
  <si>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</si>
  <si>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</si>
  <si>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</si>
  <si>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</si>
  <si>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</si>
  <si>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</si>
  <si>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</si>
  <si>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</si>
  <si>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</si>
  <si>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</si>
  <si>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</si>
  <si>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</si>
  <si>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</si>
  <si>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</si>
  <si>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</si>
  <si>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</si>
  <si>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</si>
  <si>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</si>
  <si>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</si>
  <si>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</si>
  <si>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</si>
  <si>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</si>
  <si>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</si>
  <si>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</si>
  <si>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</si>
  <si>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</si>
  <si>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</si>
  <si>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</si>
  <si>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</si>
  <si>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</si>
  <si>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</si>
  <si>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</si>
  <si>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</si>
  <si>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</si>
  <si>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</si>
  <si>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</si>
  <si>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</si>
  <si>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</si>
  <si>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</si>
  <si>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</si>
  <si>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</si>
  <si>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</si>
  <si>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</si>
  <si>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</si>
  <si>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</si>
  <si>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</si>
  <si>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</si>
  <si>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</si>
  <si>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</si>
  <si>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</si>
  <si>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</si>
  <si>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</si>
  <si>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</si>
  <si>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</si>
  <si>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</si>
  <si>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</si>
  <si>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</si>
  <si>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</si>
  <si>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</si>
  <si>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</si>
  <si>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</si>
  <si>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</si>
  <si>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</si>
  <si>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</si>
  <si>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</si>
  <si>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</si>
  <si>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</si>
  <si>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</si>
  <si>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</si>
  <si>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</si>
  <si>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</si>
  <si>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</si>
  <si>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</si>
  <si>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</si>
  <si>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</si>
  <si>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</si>
  <si>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</si>
  <si>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</si>
  <si>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</si>
  <si>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</si>
  <si>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</si>
  <si>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</si>
  <si>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</si>
  <si>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</si>
  <si>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</si>
  <si>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</si>
  <si>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</si>
  <si>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</si>
  <si>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</si>
  <si>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</si>
  <si>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</si>
  <si>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</si>
  <si>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</si>
  <si>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</si>
  <si>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</si>
  <si>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</si>
  <si>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</si>
  <si>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</si>
  <si>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</si>
  <si>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</si>
  <si>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</si>
  <si>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</si>
  <si>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</si>
  <si>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</si>
  <si>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</si>
  <si>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</si>
  <si>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</si>
  <si>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</si>
  <si>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</si>
  <si>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</si>
  <si>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</si>
  <si>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</si>
  <si>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</si>
  <si>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</si>
  <si>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</si>
  <si>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</si>
  <si>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</si>
  <si>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</si>
  <si>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</si>
  <si>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</si>
  <si>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</si>
  <si>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</si>
  <si>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</si>
  <si>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</si>
  <si>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</si>
  <si>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</si>
  <si>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</si>
  <si>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</si>
  <si>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</si>
  <si>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</si>
  <si>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</si>
  <si>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</si>
  <si>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</si>
  <si>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</si>
  <si>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</si>
  <si>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</si>
  <si>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</si>
  <si>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</si>
  <si>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</si>
  <si>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</si>
  <si>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</si>
  <si>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</si>
  <si>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</si>
  <si>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</si>
  <si>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</si>
  <si>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</si>
  <si>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</si>
  <si>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</si>
  <si>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</si>
  <si>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</si>
  <si>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</si>
  <si>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</si>
  <si>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</si>
  <si>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</si>
  <si>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</si>
  <si>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</si>
  <si>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</si>
  <si>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</si>
  <si>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</si>
  <si>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</si>
  <si>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</si>
  <si>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</si>
  <si>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</si>
  <si>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</si>
  <si>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</si>
  <si>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</si>
  <si>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</si>
  <si>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</si>
  <si>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</si>
  <si>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</si>
  <si>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</si>
  <si>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</si>
  <si>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</si>
  <si>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</si>
  <si>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</si>
  <si>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</si>
  <si>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</si>
  <si>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</si>
  <si>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</si>
  <si>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</si>
  <si>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</si>
  <si>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</si>
  <si>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</si>
  <si>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</si>
  <si>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</si>
  <si>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</si>
  <si>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</si>
  <si>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</si>
  <si>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</si>
  <si>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</si>
  <si>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</si>
  <si>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</si>
  <si>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</si>
  <si>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</si>
  <si>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</si>
  <si>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</si>
  <si>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</si>
  <si>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</si>
  <si>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</si>
  <si>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</si>
  <si>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</si>
  <si>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</si>
  <si>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</si>
  <si>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</si>
  <si>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</si>
  <si>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</si>
  <si>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</si>
  <si>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</si>
  <si>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</si>
  <si>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</si>
  <si>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</si>
  <si>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</si>
  <si>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</si>
  <si>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</si>
  <si>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</si>
  <si>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</si>
  <si>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</si>
  <si>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</si>
  <si>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</si>
  <si>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</si>
  <si>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</si>
  <si>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</si>
  <si>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</si>
  <si>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</si>
  <si>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</si>
  <si>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</si>
  <si>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</si>
  <si>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</si>
  <si>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</si>
  <si>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</si>
  <si>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</si>
  <si>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</si>
  <si>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</si>
  <si>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</si>
  <si>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</si>
  <si>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</si>
  <si>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</si>
  <si>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</si>
  <si>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</si>
  <si>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</si>
  <si>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</si>
  <si>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</si>
  <si>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</si>
  <si>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</si>
  <si>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</si>
  <si>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</si>
  <si>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</si>
  <si>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</si>
  <si>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</si>
  <si>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</si>
  <si>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</si>
  <si>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</si>
  <si>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</si>
  <si>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</si>
  <si>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</si>
  <si>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</si>
  <si>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</si>
  <si>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</si>
  <si>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</si>
  <si>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</si>
  <si>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</si>
  <si>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</si>
  <si>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</si>
  <si>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</si>
  <si>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</si>
  <si>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</si>
  <si>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</si>
  <si>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</si>
  <si>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</si>
  <si>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</si>
  <si>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</si>
  <si>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</si>
  <si>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</si>
  <si>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</si>
  <si>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</si>
  <si>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</si>
  <si>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</si>
  <si>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</si>
  <si>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</si>
  <si>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</si>
  <si>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</si>
  <si>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</si>
  <si>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</si>
  <si>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</si>
  <si>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</si>
  <si>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</si>
  <si>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</si>
  <si>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</si>
  <si>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</si>
  <si>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</si>
  <si>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</si>
  <si>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</si>
  <si>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</si>
  <si>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</si>
  <si>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</si>
  <si>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</si>
  <si>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</si>
  <si>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</si>
  <si>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</si>
  <si>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</si>
  <si>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</si>
  <si>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</si>
  <si>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</si>
  <si>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</si>
  <si>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</si>
  <si>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</si>
  <si>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</si>
  <si>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</si>
  <si>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</si>
  <si>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</si>
  <si>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</si>
  <si>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</si>
  <si>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</si>
  <si>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</si>
  <si>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</si>
  <si>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</si>
  <si>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</si>
  <si>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</si>
  <si>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</si>
  <si>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</si>
  <si>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</si>
  <si>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</si>
  <si>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</si>
  <si>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</si>
  <si>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</si>
  <si>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</si>
  <si>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</si>
  <si>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</si>
  <si>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</si>
  <si>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</si>
  <si>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</si>
  <si>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</si>
  <si>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</si>
  <si>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</si>
  <si>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</si>
  <si>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</si>
  <si>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</si>
  <si>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</si>
  <si>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</si>
  <si>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</si>
  <si>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</si>
  <si>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</si>
  <si>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</si>
  <si>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</si>
  <si>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</si>
  <si>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</si>
  <si>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</si>
  <si>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</si>
  <si>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</si>
  <si>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</si>
  <si>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</si>
  <si>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</si>
  <si>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</si>
  <si>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</si>
  <si>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</si>
  <si>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</si>
  <si>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</si>
  <si>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</si>
  <si>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</si>
  <si>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</si>
  <si>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</si>
  <si>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</si>
  <si>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</si>
  <si>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</si>
  <si>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</si>
  <si>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</si>
  <si>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</si>
  <si>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</si>
  <si>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</si>
  <si>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</si>
  <si>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</si>
  <si>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</si>
  <si>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</si>
  <si>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</si>
  <si>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</si>
  <si>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</si>
  <si>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</si>
  <si>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</si>
  <si>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</si>
  <si>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</si>
  <si>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</si>
  <si>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</si>
  <si>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</si>
  <si>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</si>
  <si>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</si>
  <si>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</si>
  <si>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</si>
  <si>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</si>
  <si>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</si>
  <si>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</si>
  <si>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</si>
  <si>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</si>
  <si>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</si>
  <si>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</si>
  <si>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</si>
  <si>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</si>
  <si>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</si>
  <si>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</si>
  <si>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</si>
  <si>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</si>
  <si>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</si>
  <si>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</si>
  <si>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</si>
  <si>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</si>
  <si>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</si>
  <si>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</si>
  <si>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</si>
  <si>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</si>
  <si>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</si>
  <si>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</si>
  <si>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</si>
  <si>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</si>
  <si>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</si>
  <si>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</si>
  <si>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</si>
  <si>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</si>
  <si>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</si>
  <si>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</si>
  <si>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</si>
  <si>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</si>
  <si>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</si>
  <si>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</si>
  <si>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</si>
  <si>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</si>
  <si>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</si>
  <si>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</si>
  <si>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</si>
  <si>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</si>
  <si>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</si>
  <si>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</si>
  <si>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</si>
  <si>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</si>
  <si>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</si>
  <si>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</si>
  <si>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</si>
  <si>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</si>
  <si>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</si>
  <si>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</si>
  <si>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</si>
  <si>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</si>
  <si>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</si>
  <si>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</si>
  <si>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</si>
  <si>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</si>
  <si>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</si>
  <si>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</si>
  <si>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</si>
  <si>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</si>
  <si>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</si>
  <si>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</si>
  <si>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</si>
  <si>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</si>
  <si>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</si>
  <si>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</si>
  <si>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</si>
  <si>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</si>
  <si>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</si>
  <si>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</si>
  <si>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</si>
  <si>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</si>
  <si>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</si>
  <si>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</si>
  <si>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</si>
  <si>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</si>
  <si>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</si>
  <si>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</si>
  <si>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</si>
  <si>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</si>
  <si>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</si>
  <si>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</si>
  <si>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</si>
  <si>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</si>
  <si>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</si>
  <si>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</si>
  <si>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</si>
  <si>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</si>
  <si>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</si>
  <si>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</si>
  <si>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</si>
  <si>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</si>
  <si>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</si>
  <si>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</si>
  <si>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</si>
  <si>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</si>
  <si>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</si>
  <si>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</si>
  <si>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</si>
  <si>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</si>
  <si>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</si>
  <si>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</si>
  <si>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</si>
  <si>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</si>
  <si>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</si>
  <si>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</si>
  <si>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</si>
  <si>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</si>
  <si>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</si>
  <si>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</si>
  <si>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</si>
  <si>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</si>
  <si>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</si>
  <si>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</si>
  <si>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</si>
  <si>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</si>
  <si>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</si>
  <si>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</si>
  <si>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</si>
  <si>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</si>
  <si>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</si>
  <si>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</si>
  <si>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</si>
  <si>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</si>
  <si>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</si>
  <si>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</si>
  <si>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</si>
  <si>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</si>
  <si>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</si>
  <si>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</si>
  <si>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</si>
  <si>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</si>
  <si>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</si>
  <si>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</si>
  <si>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</si>
  <si>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</si>
  <si>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</si>
  <si>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</si>
  <si>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</si>
  <si>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</si>
  <si>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</si>
  <si>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</si>
  <si>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</si>
  <si>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</si>
  <si>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</si>
  <si>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</si>
  <si>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</si>
  <si>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</si>
  <si>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</si>
  <si>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</si>
  <si>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</si>
  <si>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</si>
  <si>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</si>
  <si>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</si>
  <si>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</si>
  <si>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</si>
  <si>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</si>
  <si>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</si>
  <si>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</si>
  <si>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</si>
  <si>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</si>
  <si>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</si>
  <si>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</si>
  <si>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</si>
  <si>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</si>
  <si>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</si>
  <si>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</si>
  <si>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</si>
  <si>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</si>
  <si>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</si>
  <si>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</si>
  <si>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</si>
  <si>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</si>
  <si>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</si>
  <si>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</si>
  <si>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</si>
  <si>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</si>
  <si>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</si>
  <si>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</si>
  <si>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</si>
  <si>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</si>
  <si>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</si>
  <si>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</si>
  <si>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</si>
  <si>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</si>
  <si>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</si>
  <si>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</si>
  <si>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</si>
  <si>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</si>
  <si>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</si>
  <si>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</si>
  <si>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</si>
  <si>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</si>
  <si>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</si>
  <si>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</si>
  <si>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</si>
  <si>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</si>
  <si>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</si>
  <si>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</si>
  <si>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</si>
  <si>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</si>
  <si>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</si>
  <si>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</si>
  <si>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</si>
  <si>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</si>
  <si>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</si>
  <si>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</si>
  <si>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</si>
  <si>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</si>
  <si>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</si>
  <si>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</si>
  <si>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</si>
  <si>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</si>
  <si>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</si>
  <si>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</si>
  <si>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</si>
  <si>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</si>
  <si>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</si>
  <si>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</si>
  <si>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</si>
  <si>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</si>
  <si>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</si>
  <si>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</si>
  <si>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</si>
  <si>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</si>
  <si>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</si>
  <si>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</si>
  <si>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</si>
  <si>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</si>
  <si>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</si>
  <si>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</si>
  <si>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</si>
  <si>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</si>
  <si>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</si>
  <si>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</si>
  <si>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</si>
  <si>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</si>
  <si>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</si>
  <si>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</si>
  <si>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</si>
  <si>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</si>
  <si>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</si>
  <si>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</si>
  <si>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</si>
  <si>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</si>
  <si>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</si>
  <si>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</si>
  <si>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</si>
  <si>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</si>
  <si>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</si>
  <si>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</si>
  <si>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</si>
  <si>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</si>
  <si>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</si>
  <si>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</si>
  <si>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</si>
  <si>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</si>
  <si>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</si>
  <si>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</si>
  <si>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</si>
  <si>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</si>
  <si>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</si>
  <si>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</si>
  <si>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</si>
  <si>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</si>
  <si>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</si>
  <si>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</si>
  <si>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</si>
  <si>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</si>
  <si>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</si>
  <si>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</si>
  <si>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</si>
  <si>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</si>
  <si>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</si>
  <si>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</si>
  <si>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</si>
  <si>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</si>
  <si>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</si>
  <si>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</si>
  <si>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</si>
  <si>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</si>
  <si>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</si>
  <si>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</si>
  <si>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</si>
  <si>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</si>
  <si>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</si>
  <si>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</si>
  <si>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</si>
  <si>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</si>
  <si>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</si>
  <si>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</si>
  <si>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</si>
  <si>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</si>
  <si>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</si>
  <si>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</si>
  <si>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</si>
  <si>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</si>
  <si>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</si>
  <si>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</si>
  <si>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</si>
  <si>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</si>
  <si>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</si>
  <si>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</si>
  <si>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</si>
  <si>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</si>
  <si>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</si>
  <si>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</si>
  <si>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</si>
  <si>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</si>
  <si>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</si>
  <si>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</si>
  <si>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</si>
  <si>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</si>
  <si>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</si>
  <si>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</si>
  <si>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</si>
  <si>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</si>
  <si>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</si>
  <si>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</si>
  <si>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</si>
  <si>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</si>
  <si>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</si>
  <si>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</si>
  <si>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</si>
  <si>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</si>
  <si>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</si>
  <si>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</si>
  <si>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</si>
  <si>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</si>
  <si>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</si>
  <si>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</si>
  <si>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</si>
  <si>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</si>
  <si>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</si>
  <si>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</si>
  <si>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</si>
  <si>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</si>
  <si>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</si>
  <si>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</si>
  <si>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</si>
  <si>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</si>
  <si>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</si>
  <si>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</si>
  <si>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</si>
  <si>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</si>
  <si>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</si>
  <si>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</si>
  <si>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</si>
  <si>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</si>
  <si>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</si>
  <si>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</si>
  <si>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</si>
  <si>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</si>
  <si>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</si>
  <si>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</si>
  <si>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</si>
  <si>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</si>
  <si>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</si>
  <si>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</si>
  <si>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</si>
  <si>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</si>
  <si>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</si>
  <si>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</si>
  <si>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</si>
  <si>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</si>
  <si>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</si>
  <si>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</si>
  <si>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</si>
  <si>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</si>
  <si>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</si>
  <si>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</si>
  <si>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</si>
  <si>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</si>
  <si>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</si>
  <si>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</si>
  <si>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</si>
  <si>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</si>
  <si>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</si>
  <si>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</si>
  <si>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</si>
  <si>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</si>
  <si>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</si>
  <si>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</si>
  <si>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</si>
  <si>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</si>
  <si>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</si>
  <si>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</si>
  <si>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</si>
  <si>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</si>
  <si>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</si>
  <si>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</si>
  <si>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</si>
  <si>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</si>
  <si>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</si>
  <si>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</si>
  <si>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</si>
  <si>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</si>
  <si>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</si>
  <si>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</si>
  <si>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</si>
  <si>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</si>
  <si>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</si>
  <si>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</si>
  <si>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</si>
  <si>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</si>
  <si>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</si>
  <si>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</si>
  <si>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</si>
  <si>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</si>
  <si>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</si>
  <si>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</si>
  <si>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</si>
  <si>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</si>
  <si>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</si>
  <si>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</si>
  <si>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</si>
  <si>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</si>
  <si>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</si>
  <si>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</si>
  <si>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</si>
  <si>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</si>
  <si>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</si>
  <si>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</si>
  <si>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</si>
  <si>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</si>
  <si>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</si>
  <si>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</si>
  <si>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</si>
  <si>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</si>
  <si>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</si>
  <si>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</si>
  <si>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</si>
  <si>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</si>
  <si>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</si>
  <si>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</si>
  <si>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</si>
  <si>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</si>
  <si>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</si>
  <si>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</si>
  <si>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</si>
  <si>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</si>
  <si>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</si>
  <si>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</si>
  <si>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</si>
  <si>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</si>
  <si>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</si>
  <si>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</si>
  <si>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</si>
  <si>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</si>
  <si>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</si>
  <si>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</si>
  <si>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</si>
  <si>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</si>
  <si>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</si>
  <si>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</si>
  <si>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</si>
  <si>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</si>
  <si>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</si>
  <si>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</si>
  <si>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</si>
  <si>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</si>
  <si>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</si>
  <si>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</si>
  <si>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</si>
  <si>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</si>
  <si>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</si>
  <si>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</si>
  <si>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</si>
  <si>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</si>
  <si>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</si>
  <si>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</si>
  <si>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</si>
  <si>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</si>
  <si>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</si>
  <si>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</si>
  <si>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</si>
  <si>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</si>
  <si>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</si>
  <si>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</si>
  <si>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</si>
  <si>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</si>
  <si>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</si>
  <si>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</si>
  <si>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</si>
  <si>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</si>
  <si>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</si>
  <si>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</si>
  <si>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</si>
  <si>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</si>
  <si>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</si>
  <si>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</si>
  <si>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</si>
  <si>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</si>
  <si>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</si>
  <si>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</si>
  <si>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</si>
  <si>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</si>
  <si>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</si>
  <si>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</si>
  <si>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</si>
  <si>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</si>
  <si>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</si>
  <si>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</si>
  <si>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</si>
  <si>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</si>
  <si>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</si>
  <si>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</si>
  <si>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</si>
  <si>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</si>
  <si>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</si>
  <si>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</si>
  <si>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</si>
  <si>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</si>
  <si>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</si>
  <si>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</si>
  <si>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</si>
  <si>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</si>
  <si>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</si>
  <si>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</si>
  <si>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</si>
  <si>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</si>
  <si>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</si>
  <si>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</si>
  <si>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</si>
  <si>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</si>
  <si>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</si>
  <si>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</si>
  <si>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</si>
  <si>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</si>
  <si>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</si>
  <si>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</si>
  <si>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</si>
  <si>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</si>
  <si>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</si>
  <si>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</si>
  <si>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</si>
  <si>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</si>
  <si>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</si>
  <si>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</si>
  <si>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</si>
  <si>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</si>
  <si>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</si>
  <si>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</si>
  <si>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</si>
  <si>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</si>
  <si>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</si>
  <si>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</si>
  <si>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</si>
  <si>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</si>
  <si>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</si>
  <si>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</si>
  <si>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</si>
  <si>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</si>
  <si>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</si>
  <si>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</si>
  <si>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</si>
  <si>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</si>
  <si>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</si>
  <si>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</si>
  <si>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</si>
  <si>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</si>
  <si>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</si>
  <si>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</si>
  <si>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</si>
  <si>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</si>
  <si>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</si>
  <si>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</si>
  <si>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</si>
  <si>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</si>
  <si>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</si>
  <si>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</si>
  <si>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</si>
  <si>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</si>
  <si>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</si>
  <si>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</si>
  <si>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</si>
  <si>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</si>
  <si>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</si>
  <si>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</si>
  <si>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</si>
  <si>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</si>
  <si>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</si>
  <si>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</si>
  <si>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</si>
  <si>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</si>
  <si>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</si>
  <si>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</si>
  <si>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</si>
  <si>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</si>
  <si>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</si>
  <si>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</si>
  <si>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</si>
  <si>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</si>
  <si>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</si>
  <si>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</si>
  <si>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</si>
  <si>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</si>
  <si>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</si>
  <si>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</si>
  <si>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</si>
  <si>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</si>
  <si>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</si>
  <si>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</si>
  <si>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</si>
  <si>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</si>
  <si>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</si>
  <si>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</si>
  <si>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</si>
  <si>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</si>
  <si>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</si>
  <si>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</si>
  <si>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</si>
  <si>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</si>
  <si>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</si>
  <si>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</si>
  <si>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</si>
  <si>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</si>
  <si>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</si>
  <si>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</si>
  <si>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</si>
  <si>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</si>
  <si>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</si>
  <si>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</si>
  <si>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</si>
  <si>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</si>
  <si>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</si>
  <si>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</si>
  <si>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</si>
  <si>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</si>
  <si>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</si>
  <si>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</si>
  <si>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</si>
  <si>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</si>
  <si>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</si>
  <si>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</si>
  <si>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</si>
  <si>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</si>
  <si>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</si>
  <si>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</si>
  <si>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</si>
  <si>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</si>
  <si>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</si>
  <si>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</si>
  <si>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</si>
  <si>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</si>
  <si>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</si>
  <si>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</si>
  <si>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</si>
  <si>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</si>
  <si>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</si>
  <si>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</si>
  <si>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</si>
  <si>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</si>
  <si>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</si>
  <si>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</si>
  <si>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</si>
  <si>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</si>
  <si>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</si>
  <si>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</si>
  <si>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</si>
  <si>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</si>
  <si>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</si>
  <si>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</si>
  <si>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</si>
  <si>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</si>
  <si>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</si>
  <si>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</si>
  <si>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</si>
  <si>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</si>
  <si>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</si>
  <si>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</si>
  <si>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</si>
  <si>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</si>
  <si>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</si>
  <si>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</si>
  <si>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</si>
  <si>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</si>
  <si>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</si>
  <si>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</si>
  <si>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</si>
  <si>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</si>
  <si>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</si>
  <si>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</si>
  <si>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</si>
  <si>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</si>
  <si>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</si>
  <si>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</si>
  <si>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</si>
  <si>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</si>
  <si>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</si>
  <si>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</si>
  <si>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</si>
  <si>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</si>
  <si>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</si>
  <si>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</si>
  <si>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</si>
  <si>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</si>
  <si>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</si>
  <si>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</si>
  <si>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</si>
  <si>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</si>
  <si>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</si>
  <si>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</si>
  <si>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</si>
  <si>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</si>
  <si>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</si>
  <si>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</si>
  <si>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</si>
  <si>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</si>
  <si>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</si>
  <si>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</si>
  <si>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</si>
  <si>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</si>
  <si>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</si>
  <si>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</si>
  <si>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</si>
  <si>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</si>
  <si>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</si>
  <si>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</si>
  <si>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</si>
  <si>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</si>
  <si>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</si>
  <si>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</si>
  <si>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</si>
  <si>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</si>
  <si>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</si>
  <si>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</si>
  <si>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</si>
  <si>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</si>
  <si>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</si>
  <si>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</si>
  <si>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</si>
  <si>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</si>
  <si>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</si>
  <si>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</si>
  <si>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</si>
  <si>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</si>
  <si>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</si>
  <si>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</si>
  <si>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</si>
  <si>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</si>
  <si>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</si>
  <si>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</si>
  <si>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</si>
  <si>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</si>
  <si>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</si>
  <si>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</si>
  <si>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</si>
  <si>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</si>
  <si>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</si>
  <si>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</si>
  <si>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</si>
  <si>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</si>
  <si>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</si>
  <si>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</si>
  <si>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</si>
  <si>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</si>
  <si>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</si>
  <si>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</si>
  <si>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</si>
  <si>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</si>
  <si>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</si>
  <si>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</si>
  <si>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</si>
  <si>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</si>
  <si>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</si>
  <si>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</si>
  <si>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</si>
  <si>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</si>
  <si>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</si>
  <si>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</si>
  <si>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</si>
  <si>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</si>
  <si>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</si>
  <si>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</si>
  <si>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</si>
  <si>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</si>
  <si>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</si>
  <si>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</si>
  <si>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</si>
  <si>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</si>
  <si>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</si>
  <si>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</si>
  <si>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</si>
  <si>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</si>
  <si>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</si>
  <si>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</si>
  <si>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</si>
  <si>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</si>
  <si>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</si>
  <si>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</si>
  <si>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</si>
  <si>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</si>
  <si>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</si>
  <si>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</si>
  <si>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</si>
  <si>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</si>
  <si>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</si>
  <si>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</si>
  <si>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</si>
  <si>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</si>
  <si>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</si>
  <si>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</si>
  <si>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</si>
  <si>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</si>
  <si>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</si>
  <si>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</si>
  <si>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</si>
  <si>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</si>
  <si>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</si>
  <si>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</si>
  <si>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</si>
  <si>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</si>
  <si>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</si>
  <si>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</si>
  <si>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</si>
  <si>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</si>
  <si>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</si>
  <si>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</si>
  <si>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</si>
  <si>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</si>
  <si>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</si>
  <si>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</si>
  <si>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</si>
  <si>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</si>
  <si>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</si>
  <si>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</si>
  <si>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</si>
  <si>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</si>
  <si>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</si>
  <si>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</si>
  <si>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</si>
  <si>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</si>
  <si>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</si>
  <si>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</si>
  <si>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</si>
  <si>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</si>
  <si>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</si>
  <si>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</si>
  <si>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</si>
  <si>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</si>
  <si>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</si>
  <si>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</si>
  <si>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</si>
  <si>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</si>
  <si>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</si>
  <si>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</si>
  <si>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</si>
  <si>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</si>
  <si>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</si>
  <si>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</si>
  <si>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</si>
  <si>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</si>
  <si>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</si>
  <si>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</si>
  <si>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</si>
  <si>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</si>
  <si>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</si>
  <si>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</si>
  <si>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</si>
  <si>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</si>
  <si>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</si>
  <si>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</si>
  <si>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</si>
  <si>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</si>
  <si>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</si>
  <si>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</si>
  <si>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</si>
  <si>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</si>
  <si>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</si>
  <si>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</si>
  <si>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</si>
  <si>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</si>
  <si>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</si>
  <si>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</si>
  <si>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</si>
  <si>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</si>
  <si>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</si>
  <si>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</si>
  <si>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</si>
  <si>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</si>
  <si>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</si>
  <si>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</si>
  <si>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</si>
  <si>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</si>
  <si>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</si>
  <si>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</si>
  <si>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</si>
  <si>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</si>
  <si>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</si>
  <si>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</si>
  <si>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</si>
  <si>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</si>
  <si>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</si>
  <si>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</si>
  <si>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</si>
  <si>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</si>
  <si>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</si>
  <si>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</si>
  <si>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</si>
  <si>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</si>
  <si>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</si>
  <si>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</si>
  <si>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</si>
  <si>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</si>
  <si>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</si>
  <si>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</si>
  <si>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</si>
  <si>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</si>
  <si>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</si>
  <si>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</si>
  <si>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</si>
  <si>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</si>
  <si>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</si>
  <si>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</si>
  <si>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</si>
  <si>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</si>
  <si>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</si>
  <si>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</si>
  <si>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</si>
  <si>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</si>
  <si>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</si>
  <si>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</si>
  <si>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</si>
  <si>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</si>
  <si>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</si>
  <si>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</si>
  <si>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</si>
  <si>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</si>
  <si>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</si>
  <si>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</si>
  <si>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</si>
  <si>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</si>
  <si>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</si>
  <si>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</si>
  <si>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</si>
  <si>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</si>
  <si>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</si>
  <si>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</si>
  <si>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</si>
  <si>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</si>
  <si>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</si>
  <si>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</si>
  <si>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</si>
  <si>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</si>
  <si>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</si>
  <si>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</si>
  <si>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</si>
  <si>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</si>
  <si>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</si>
  <si>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</si>
  <si>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</si>
  <si>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</si>
  <si>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</si>
  <si>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</si>
  <si>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</si>
  <si>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</si>
  <si>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</si>
  <si>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</si>
  <si>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</si>
  <si>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</si>
  <si>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</si>
  <si>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</si>
  <si>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</si>
  <si>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</si>
  <si>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</si>
  <si>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</si>
  <si>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</si>
  <si>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</si>
  <si>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</si>
  <si>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</si>
  <si>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</si>
  <si>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</si>
  <si>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</si>
  <si>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</si>
  <si>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</si>
  <si>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</si>
  <si>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</si>
  <si>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</si>
  <si>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</si>
  <si>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</si>
  <si>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</si>
  <si>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</si>
  <si>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</si>
  <si>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</si>
  <si>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</si>
  <si>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</si>
  <si>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</si>
  <si>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</si>
  <si>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</si>
  <si>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</si>
  <si>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</si>
  <si>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</si>
  <si>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</si>
  <si>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</si>
  <si>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</si>
  <si>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</si>
  <si>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</si>
  <si>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</si>
  <si>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</si>
  <si>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</si>
  <si>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</si>
  <si>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</si>
  <si>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</si>
  <si>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</si>
  <si>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</si>
  <si>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</si>
  <si>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</si>
  <si>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</si>
  <si>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</si>
  <si>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</si>
  <si>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</si>
  <si>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</si>
  <si>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</si>
  <si>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</si>
  <si>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</si>
  <si>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</si>
  <si>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</si>
  <si>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</si>
  <si>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</si>
  <si>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</si>
  <si>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</si>
  <si>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</si>
  <si>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</si>
  <si>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</si>
  <si>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</si>
  <si>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</si>
  <si>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</si>
  <si>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</si>
  <si>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</si>
  <si>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</si>
  <si>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</si>
  <si>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</si>
  <si>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</si>
  <si>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</si>
  <si>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</si>
  <si>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</si>
  <si>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</si>
  <si>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</si>
  <si>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</si>
  <si>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</si>
  <si>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</si>
  <si>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</si>
  <si>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</si>
  <si>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</si>
  <si>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</si>
  <si>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</si>
  <si>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</si>
  <si>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</si>
  <si>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</si>
  <si>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</si>
  <si>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</si>
  <si>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</si>
  <si>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</si>
  <si>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</si>
  <si>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</si>
  <si>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</si>
  <si>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</si>
  <si>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</si>
  <si>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</si>
  <si>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</si>
  <si>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</si>
  <si>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</si>
  <si>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</si>
  <si>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</si>
  <si>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</si>
  <si>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</si>
  <si>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</si>
  <si>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</si>
  <si>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</si>
  <si>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</si>
  <si>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</si>
  <si>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</si>
  <si>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</si>
  <si>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</si>
  <si>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</si>
  <si>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</si>
  <si>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</si>
  <si>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</si>
  <si>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</si>
  <si>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</si>
  <si>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</si>
  <si>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</si>
  <si>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</si>
  <si>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</si>
  <si>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</si>
  <si>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</si>
  <si>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</si>
  <si>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</si>
  <si>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</si>
  <si>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</si>
  <si>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</si>
  <si>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</si>
  <si>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</si>
  <si>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</si>
  <si>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</si>
  <si>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</si>
  <si>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</si>
  <si>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</si>
  <si>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</si>
  <si>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</si>
  <si>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</si>
  <si>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</si>
  <si>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</si>
  <si>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</si>
  <si>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</si>
  <si>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</si>
  <si>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</si>
  <si>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</si>
  <si>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</si>
  <si>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</si>
  <si>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</si>
  <si>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</si>
  <si>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</si>
  <si>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</si>
  <si>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</si>
  <si>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</si>
  <si>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</si>
  <si>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</si>
  <si>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</si>
  <si>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</si>
  <si>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</si>
  <si>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</si>
  <si>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</si>
  <si>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</si>
  <si>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</si>
  <si>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</si>
  <si>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</si>
  <si>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</si>
  <si>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</si>
  <si>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</si>
  <si>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</si>
  <si>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</si>
  <si>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</si>
  <si>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</si>
  <si>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</si>
  <si>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</si>
  <si>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</si>
  <si>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</si>
  <si>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</si>
  <si>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</si>
  <si>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</si>
  <si>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</si>
  <si>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</si>
  <si>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</si>
  <si>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</si>
  <si>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</si>
  <si>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</si>
  <si>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</si>
  <si>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</si>
  <si>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</si>
  <si>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</si>
  <si>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</si>
  <si>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</si>
  <si>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</si>
  <si>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</si>
  <si>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</si>
  <si>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</si>
  <si>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</si>
  <si>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</si>
  <si>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</si>
  <si>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</si>
  <si>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</si>
  <si>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</si>
  <si>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</si>
  <si>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</si>
  <si>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</si>
  <si>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</si>
  <si>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</si>
  <si>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</si>
  <si>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</si>
  <si>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</si>
  <si>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</si>
  <si>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</si>
  <si>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</si>
  <si>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</si>
  <si>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</si>
  <si>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</si>
  <si>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</si>
  <si>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</si>
  <si>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</si>
  <si>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</si>
  <si>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</si>
  <si>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</si>
  <si>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</si>
  <si>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</si>
  <si>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</si>
  <si>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</si>
  <si>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</si>
  <si>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</si>
  <si>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</si>
  <si>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</si>
  <si>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</si>
  <si>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</si>
  <si>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</si>
  <si>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</si>
  <si>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</si>
  <si>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</si>
  <si>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</si>
  <si>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</si>
  <si>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</si>
  <si>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</si>
  <si>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</si>
  <si>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</si>
  <si>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</si>
  <si>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</si>
  <si>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</si>
  <si>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</si>
  <si>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</si>
  <si>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</si>
  <si>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</si>
  <si>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</si>
  <si>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</si>
  <si>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</si>
  <si>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</si>
  <si>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</si>
  <si>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</si>
  <si>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</si>
  <si>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</si>
  <si>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</si>
  <si>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</si>
  <si>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</si>
  <si>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</si>
  <si>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</si>
  <si>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</si>
  <si>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</si>
  <si>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</si>
  <si>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</si>
  <si>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</si>
  <si>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</si>
  <si>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</si>
  <si>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</si>
  <si>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</si>
  <si>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</si>
  <si>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</si>
  <si>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</si>
  <si>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</si>
  <si>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</si>
  <si>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</si>
  <si>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</si>
  <si>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</si>
  <si>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</si>
  <si>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</si>
  <si>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</si>
  <si>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</si>
  <si>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</si>
  <si>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</si>
  <si>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</si>
  <si>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</si>
  <si>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</si>
  <si>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</si>
  <si>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</si>
  <si>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</si>
  <si>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</si>
  <si>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</si>
  <si>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</si>
  <si>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</si>
  <si>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</si>
  <si>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</si>
  <si>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</si>
  <si>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</si>
  <si>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</si>
  <si>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</si>
  <si>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</si>
  <si>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</si>
  <si>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</si>
  <si>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</si>
  <si>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</si>
  <si>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</si>
  <si>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</si>
  <si>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</si>
  <si>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</si>
  <si>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</si>
  <si>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</si>
  <si>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</si>
  <si>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</si>
  <si>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</si>
  <si>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</si>
  <si>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</si>
  <si>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</si>
  <si>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</si>
  <si>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</si>
  <si>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</si>
  <si>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</si>
  <si>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</si>
  <si>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</si>
  <si>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</si>
  <si>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</si>
  <si>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</si>
  <si>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</si>
  <si>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</si>
  <si>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</si>
  <si>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</si>
  <si>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</si>
  <si>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</si>
  <si>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</si>
  <si>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</si>
  <si>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</si>
  <si>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</si>
  <si>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</si>
  <si>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</si>
  <si>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</si>
  <si>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</si>
  <si>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</si>
  <si>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</si>
  <si>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</si>
  <si>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</si>
  <si>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</si>
  <si>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</si>
  <si>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</si>
  <si>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</si>
  <si>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</si>
  <si>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</si>
  <si>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</si>
  <si>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</si>
  <si>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</si>
  <si>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</si>
  <si>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</si>
  <si>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</si>
  <si>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</si>
  <si>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</si>
  <si>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</si>
  <si>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</si>
  <si>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</si>
  <si>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</si>
  <si>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</si>
  <si>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</si>
  <si>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</si>
  <si>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</si>
  <si>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</si>
  <si>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</si>
  <si>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</si>
  <si>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</si>
  <si>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</si>
  <si>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</si>
  <si>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</si>
  <si>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</si>
  <si>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</si>
  <si>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</si>
  <si>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</si>
  <si>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</si>
  <si>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</si>
  <si>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</si>
  <si>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</si>
  <si>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</si>
  <si>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</si>
  <si>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</si>
  <si>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</si>
  <si>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</si>
  <si>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</si>
  <si>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</si>
  <si>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</si>
  <si>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</si>
  <si>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</si>
  <si>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</si>
  <si>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</si>
  <si>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</si>
  <si>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</si>
  <si>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</si>
  <si>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</si>
  <si>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</si>
  <si>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</si>
  <si>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</si>
  <si>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</si>
  <si>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</si>
  <si>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</si>
  <si>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</si>
  <si>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</si>
  <si>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</si>
  <si>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</si>
  <si>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</si>
  <si>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</si>
  <si>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</si>
  <si>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</si>
  <si>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</si>
  <si>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</si>
  <si>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</si>
  <si>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</si>
  <si>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</si>
  <si>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</si>
  <si>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</si>
  <si>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</si>
  <si>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</si>
  <si>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</si>
  <si>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</si>
  <si>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</si>
  <si>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</si>
  <si>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</si>
  <si>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</si>
  <si>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</si>
  <si>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</si>
  <si>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</si>
  <si>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</si>
  <si>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</si>
  <si>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</si>
  <si>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</si>
  <si>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</si>
  <si>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</si>
  <si>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</si>
  <si>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</si>
  <si>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</si>
  <si>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</si>
  <si>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</si>
  <si>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</si>
  <si>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</si>
  <si>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</si>
  <si>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</si>
  <si>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</si>
  <si>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</si>
  <si>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</si>
  <si>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</si>
  <si>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</si>
  <si>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</si>
  <si>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</si>
  <si>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</si>
  <si>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</si>
  <si>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</si>
  <si>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</si>
  <si>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</si>
  <si>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</si>
  <si>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</si>
  <si>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</si>
  <si>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</si>
  <si>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</si>
  <si>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</si>
  <si>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</si>
  <si>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</si>
  <si>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</si>
  <si>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</si>
  <si>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</si>
  <si>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</si>
  <si>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</si>
  <si>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</si>
  <si>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</si>
  <si>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</si>
  <si>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</si>
  <si>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</si>
  <si>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</si>
  <si>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</si>
  <si>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</si>
  <si>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</si>
  <si>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</si>
  <si>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</si>
  <si>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</si>
  <si>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</si>
  <si>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</si>
  <si>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</si>
  <si>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</si>
  <si>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</si>
  <si>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</si>
  <si>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</si>
  <si>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</si>
  <si>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</si>
  <si>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</si>
  <si>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</si>
  <si>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</si>
  <si>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</si>
  <si>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</si>
  <si>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</si>
  <si>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</si>
  <si>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</si>
  <si>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</si>
  <si>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</si>
  <si>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</si>
  <si>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</si>
  <si>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</si>
  <si>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</si>
  <si>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</si>
  <si>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</si>
  <si>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</si>
  <si>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</si>
  <si>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</si>
  <si>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</si>
  <si>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</si>
  <si>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</si>
  <si>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</si>
  <si>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</si>
  <si>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</si>
  <si>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</si>
  <si>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</si>
  <si>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</si>
  <si>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</si>
  <si>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</si>
  <si>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</si>
  <si>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</si>
  <si>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</si>
  <si>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</si>
  <si>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</si>
  <si>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</si>
  <si>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</si>
  <si>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</si>
  <si>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</si>
  <si>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</si>
  <si>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</si>
  <si>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</si>
  <si>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</si>
  <si>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</si>
  <si>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</si>
  <si>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</si>
  <si>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</si>
  <si>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</si>
  <si>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</si>
  <si>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</si>
  <si>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</si>
  <si>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</si>
  <si>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</si>
  <si>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</si>
  <si>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</si>
  <si>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</si>
  <si>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</si>
  <si>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</si>
  <si>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</si>
  <si>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</si>
  <si>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</si>
  <si>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</si>
  <si>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</si>
  <si>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</si>
  <si>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</si>
  <si>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</si>
  <si>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</si>
  <si>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</si>
  <si>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</si>
  <si>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</si>
  <si>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</si>
  <si>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</si>
  <si>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</si>
  <si>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</si>
  <si>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</si>
  <si>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</si>
  <si>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</si>
  <si>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</si>
  <si>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</si>
  <si>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</si>
  <si>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</si>
  <si>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</si>
  <si>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</si>
  <si>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</si>
  <si>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</si>
  <si>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</si>
  <si>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</si>
  <si>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</si>
  <si>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</si>
  <si>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</si>
  <si>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</si>
  <si>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</si>
  <si>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</si>
  <si>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</si>
  <si>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</si>
  <si>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</si>
  <si>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</si>
  <si>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</si>
  <si>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</si>
  <si>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</si>
  <si>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</si>
  <si>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</si>
  <si>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</si>
  <si>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</si>
  <si>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</si>
  <si>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</si>
  <si>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</si>
  <si>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</si>
  <si>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</si>
  <si>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</si>
  <si>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</si>
  <si>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</si>
  <si>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</si>
  <si>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</si>
  <si>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</si>
  <si>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</si>
  <si>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</si>
  <si>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</si>
  <si>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</si>
  <si>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</si>
  <si>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</si>
  <si>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</si>
  <si>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</si>
  <si>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</si>
  <si>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</si>
  <si>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</si>
  <si>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</si>
  <si>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</si>
  <si>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</si>
  <si>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</si>
  <si>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</si>
  <si>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</si>
  <si>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</si>
  <si>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</si>
  <si>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</si>
  <si>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</si>
  <si>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</si>
  <si>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</si>
  <si>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</si>
  <si>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</si>
  <si>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</si>
  <si>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</si>
  <si>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</si>
  <si>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</si>
  <si>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</si>
  <si>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</si>
  <si>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</si>
  <si>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</si>
  <si>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</si>
  <si>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</si>
  <si>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</si>
  <si>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</si>
  <si>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</si>
  <si>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</si>
  <si>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</si>
  <si>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</si>
  <si>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</si>
  <si>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</si>
  <si>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</si>
  <si>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</si>
  <si>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</si>
  <si>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</si>
  <si>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</si>
  <si>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</si>
  <si>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</si>
  <si>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</si>
  <si>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</si>
  <si>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</si>
  <si>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</si>
  <si>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</si>
  <si>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</si>
  <si>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</si>
  <si>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</si>
  <si>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</si>
  <si>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</si>
  <si>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</si>
  <si>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</si>
  <si>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</si>
  <si>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</si>
  <si>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</si>
  <si>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</si>
  <si>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</si>
  <si>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</si>
  <si>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</si>
  <si>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</si>
  <si>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</si>
  <si>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</si>
  <si>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</si>
  <si>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</si>
  <si>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</si>
  <si>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</si>
  <si>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</si>
  <si>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</si>
  <si>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</si>
  <si>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</si>
  <si>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</si>
  <si>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</si>
  <si>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</si>
  <si>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</si>
  <si>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</si>
  <si>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</si>
  <si>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</si>
  <si>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</si>
  <si>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</si>
  <si>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</si>
  <si>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</si>
  <si>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</si>
  <si>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</si>
  <si>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</si>
  <si>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</si>
  <si>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</si>
  <si>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</si>
  <si>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</si>
  <si>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</si>
  <si>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</si>
  <si>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</si>
  <si>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</si>
  <si>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</si>
  <si>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</si>
  <si>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</si>
  <si>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</si>
  <si>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</si>
  <si>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</si>
  <si>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</si>
  <si>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</si>
  <si>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</si>
  <si>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</si>
  <si>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</si>
  <si>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</si>
  <si>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</si>
  <si>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</si>
  <si>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</si>
  <si>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</si>
  <si>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</si>
  <si>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</si>
  <si>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</si>
  <si>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</si>
  <si>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</si>
  <si>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</si>
  <si>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</si>
  <si>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</si>
  <si>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</si>
  <si>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</si>
  <si>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</si>
  <si>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</si>
  <si>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</si>
  <si>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</si>
  <si>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</si>
  <si>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</si>
  <si>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</si>
  <si>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</si>
  <si>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</si>
  <si>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</si>
  <si>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</si>
  <si>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</si>
  <si>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</si>
  <si>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</si>
  <si>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</si>
  <si>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</si>
  <si>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</si>
  <si>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</si>
  <si>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</si>
  <si>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</si>
  <si>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</si>
  <si>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</si>
  <si>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</si>
  <si>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</si>
  <si>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</si>
  <si>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</si>
  <si>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</si>
  <si>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</si>
  <si>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</si>
  <si>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</si>
  <si>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</si>
  <si>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</si>
  <si>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</si>
  <si>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</si>
  <si>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</si>
  <si>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</si>
  <si>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</si>
  <si>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</si>
  <si>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</si>
  <si>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</si>
  <si>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</si>
  <si>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</si>
  <si>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</si>
  <si>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</si>
  <si>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</si>
  <si>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</si>
  <si>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</si>
  <si>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</si>
  <si>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</si>
  <si>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</si>
  <si>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</si>
  <si>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</si>
  <si>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</si>
  <si>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</si>
  <si>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</si>
  <si>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</si>
  <si>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</si>
  <si>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</si>
  <si>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</si>
  <si>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</si>
  <si>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</si>
  <si>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</si>
  <si>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</si>
  <si>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</si>
  <si>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</si>
  <si>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</si>
  <si>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</si>
  <si>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</si>
  <si>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</si>
  <si>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</si>
  <si>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</si>
  <si>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</si>
  <si>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</si>
  <si>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</si>
  <si>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</si>
  <si>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</si>
  <si>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</si>
  <si>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</si>
  <si>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</si>
  <si>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</si>
  <si>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</si>
  <si>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</si>
  <si>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</si>
  <si>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</si>
  <si>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</si>
  <si>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</si>
  <si>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</si>
  <si>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</si>
  <si>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</si>
  <si>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</si>
  <si>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</si>
  <si>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</si>
  <si>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</si>
  <si>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</si>
  <si>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</si>
  <si>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</si>
  <si>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</si>
  <si>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</si>
  <si>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</si>
  <si>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</si>
  <si>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</si>
  <si>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</si>
  <si>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</si>
  <si>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</si>
  <si>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</si>
  <si>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</si>
  <si>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</si>
  <si>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</si>
  <si>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</si>
  <si>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</si>
  <si>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</si>
  <si>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</si>
  <si>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</si>
  <si>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</si>
  <si>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</si>
  <si>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</si>
  <si>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</si>
  <si>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</si>
  <si>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</si>
  <si>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</si>
  <si>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</si>
  <si>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</si>
  <si>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</si>
  <si>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</si>
  <si>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</si>
  <si>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</si>
  <si>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</si>
  <si>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</si>
  <si>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</si>
  <si>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</si>
  <si>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</si>
  <si>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</si>
  <si>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</si>
  <si>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</si>
  <si>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</si>
  <si>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</si>
  <si>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</si>
  <si>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</si>
  <si>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</si>
  <si>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</si>
  <si>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</si>
  <si>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</si>
  <si>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</si>
  <si>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</si>
  <si>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</si>
  <si>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</si>
  <si>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</si>
  <si>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</si>
  <si>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</si>
  <si>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</si>
  <si>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</si>
  <si>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</si>
  <si>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</si>
  <si>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</si>
  <si>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</si>
  <si>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</si>
  <si>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</si>
  <si>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</si>
  <si>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</si>
  <si>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</si>
  <si>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</si>
  <si>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</si>
  <si>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</si>
  <si>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</si>
  <si>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</si>
  <si>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</si>
  <si>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</si>
  <si>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</si>
  <si>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</si>
  <si>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</si>
  <si>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</si>
  <si>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</si>
  <si>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</si>
  <si>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</si>
  <si>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</si>
  <si>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</si>
  <si>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</si>
  <si>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</si>
  <si>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</si>
  <si>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</si>
  <si>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</si>
  <si>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</si>
  <si>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</si>
  <si>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</si>
  <si>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</si>
  <si>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</si>
  <si>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</si>
  <si>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</si>
  <si>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</si>
  <si>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</si>
  <si>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</si>
  <si>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</si>
  <si>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</si>
  <si>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</si>
  <si>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</si>
  <si>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</si>
  <si>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</si>
  <si>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</si>
  <si>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</si>
  <si>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</si>
  <si>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</si>
  <si>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</si>
  <si>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</si>
  <si>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</si>
  <si>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</si>
  <si>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</si>
  <si>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</si>
  <si>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</si>
  <si>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</si>
  <si>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</si>
  <si>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</si>
  <si>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</si>
  <si>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</si>
  <si>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</si>
  <si>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</si>
  <si>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</si>
  <si>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</si>
  <si>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</si>
  <si>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</si>
  <si>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</si>
  <si>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</si>
  <si>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</si>
  <si>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</si>
  <si>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</si>
  <si>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</si>
  <si>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</si>
  <si>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</si>
  <si>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</si>
  <si>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</si>
  <si>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</si>
  <si>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</si>
  <si>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</si>
  <si>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</si>
  <si>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</si>
  <si>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</si>
  <si>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</si>
  <si>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</si>
  <si>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</si>
  <si>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</si>
  <si>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</si>
  <si>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</si>
  <si>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</si>
  <si>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</si>
  <si>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</si>
  <si>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</si>
  <si>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</si>
  <si>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</si>
  <si>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</si>
  <si>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</si>
  <si>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</si>
  <si>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</si>
  <si>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</si>
  <si>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</si>
  <si>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</si>
  <si>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</si>
  <si>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</si>
  <si>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</si>
  <si>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</si>
  <si>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</si>
  <si>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</si>
  <si>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</si>
  <si>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</si>
  <si>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</si>
  <si>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</si>
  <si>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</si>
  <si>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</si>
  <si>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</si>
  <si>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</si>
  <si>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</si>
  <si>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</si>
  <si>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</si>
  <si>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</si>
  <si>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</si>
  <si>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</si>
  <si>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</si>
  <si>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</si>
  <si>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</si>
  <si>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</si>
  <si>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</si>
  <si>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</si>
  <si>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</si>
  <si>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</si>
  <si>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</si>
  <si>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</si>
  <si>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</si>
  <si>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</si>
  <si>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</si>
  <si>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</si>
  <si>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</si>
  <si>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</si>
  <si>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</si>
  <si>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</si>
  <si>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</si>
  <si>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</si>
  <si>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</si>
  <si>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</si>
  <si>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</si>
  <si>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</si>
  <si>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</si>
  <si>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</si>
  <si>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</si>
  <si>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</si>
  <si>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</si>
  <si>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</si>
  <si>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</si>
  <si>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</si>
  <si>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</si>
  <si>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</si>
  <si>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</si>
  <si>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</si>
  <si>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</si>
  <si>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</si>
  <si>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</si>
  <si>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</si>
  <si>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</si>
  <si>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</si>
  <si>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</si>
  <si>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</si>
  <si>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</si>
  <si>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</si>
  <si>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</si>
  <si>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</si>
  <si>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</si>
  <si>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</si>
  <si>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</si>
  <si>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</si>
  <si>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</si>
  <si>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</si>
  <si>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</si>
  <si>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</si>
  <si>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</si>
  <si>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</si>
  <si>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</si>
  <si>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</si>
  <si>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</si>
  <si>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</si>
  <si>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</si>
  <si>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</si>
  <si>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</si>
  <si>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</si>
  <si>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</si>
  <si>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</si>
  <si>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</si>
  <si>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</si>
  <si>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</si>
  <si>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</si>
  <si>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</si>
  <si>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</si>
  <si>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</si>
  <si>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</si>
  <si>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</si>
  <si>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</si>
  <si>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</si>
  <si>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</si>
  <si>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</si>
  <si>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</si>
  <si>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</si>
  <si>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</si>
  <si>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</si>
  <si>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</si>
  <si>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</si>
  <si>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</si>
  <si>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</si>
  <si>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</si>
  <si>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</si>
  <si>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</si>
  <si>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</si>
  <si>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</si>
  <si>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</si>
  <si>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</si>
  <si>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</si>
  <si>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</si>
  <si>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</si>
  <si>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</si>
  <si>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</si>
  <si>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</si>
  <si>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</si>
  <si>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</si>
  <si>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</si>
  <si>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</si>
  <si>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</si>
  <si>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</si>
  <si>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</si>
  <si>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</si>
  <si>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</si>
  <si>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</si>
  <si>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</si>
  <si>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</si>
  <si>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</si>
  <si>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</si>
  <si>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</si>
  <si>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</si>
  <si>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</si>
  <si>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</si>
  <si>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</si>
  <si>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</si>
  <si>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</si>
  <si>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</si>
  <si>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</si>
  <si>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</si>
  <si>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</si>
  <si>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</si>
  <si>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</si>
  <si>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</si>
  <si>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</si>
  <si>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</si>
  <si>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</si>
  <si>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</si>
  <si>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</si>
  <si>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</si>
  <si>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</si>
  <si>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</si>
  <si>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</si>
  <si>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</si>
  <si>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</si>
  <si>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</si>
  <si>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</si>
  <si>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</si>
  <si>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</si>
  <si>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</si>
  <si>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</si>
  <si>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</si>
  <si>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</si>
  <si>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</si>
  <si>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</si>
  <si>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</si>
  <si>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</si>
  <si>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</si>
  <si>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</si>
  <si>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</si>
  <si>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</si>
  <si>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</si>
  <si>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</si>
  <si>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</si>
  <si>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</si>
  <si>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</si>
  <si>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</si>
  <si>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</si>
  <si>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</si>
  <si>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</si>
  <si>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</si>
  <si>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</si>
  <si>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</si>
  <si>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</si>
  <si>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</si>
  <si>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</si>
  <si>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</si>
  <si>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</si>
  <si>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</si>
  <si>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</si>
  <si>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</si>
  <si>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</si>
  <si>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</si>
  <si>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</si>
  <si>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</si>
  <si>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</si>
  <si>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</si>
  <si>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</si>
  <si>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</si>
  <si>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</si>
  <si>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</si>
  <si>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</si>
  <si>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</si>
  <si>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</si>
  <si>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</si>
  <si>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</si>
  <si>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</si>
  <si>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</si>
  <si>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</si>
  <si>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</si>
  <si>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</si>
  <si>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</si>
  <si>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</si>
  <si>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</si>
  <si>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</si>
  <si>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</si>
  <si>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</si>
  <si>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</si>
  <si>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</si>
  <si>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</si>
  <si>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</si>
  <si>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</si>
  <si>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</si>
  <si>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</si>
  <si>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</si>
  <si>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</si>
  <si>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</si>
  <si>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</si>
  <si>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</si>
  <si>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</si>
  <si>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</si>
  <si>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</si>
  <si>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</si>
  <si>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</si>
  <si>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</si>
  <si>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</si>
  <si>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</si>
  <si>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</si>
  <si>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</si>
  <si>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</si>
  <si>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</si>
  <si>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</si>
  <si>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</si>
  <si>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</si>
  <si>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</si>
  <si>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</si>
  <si>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</si>
  <si>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</si>
  <si>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</si>
  <si>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</si>
  <si>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</si>
  <si>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</si>
  <si>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</si>
  <si>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</si>
  <si>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</si>
  <si>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</si>
  <si>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</si>
  <si>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</si>
  <si>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</si>
  <si>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</si>
  <si>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</si>
  <si>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</si>
  <si>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</si>
  <si>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</si>
  <si>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</si>
  <si>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</si>
  <si>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</si>
  <si>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</si>
  <si>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</si>
  <si>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</si>
  <si>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</si>
  <si>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</si>
  <si>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</si>
  <si>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</si>
  <si>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</si>
  <si>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</si>
  <si>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</si>
  <si>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</si>
  <si>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</si>
  <si>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</si>
  <si>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</si>
  <si>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</si>
  <si>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</si>
  <si>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</si>
  <si>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</si>
  <si>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</si>
  <si>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</si>
  <si>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</si>
  <si>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</si>
  <si>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</si>
  <si>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</si>
  <si>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</si>
  <si>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</si>
  <si>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</si>
  <si>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</si>
  <si>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</si>
  <si>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</si>
  <si>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</si>
  <si>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</si>
  <si>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</si>
  <si>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</si>
  <si>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</si>
  <si>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</si>
  <si>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</si>
  <si>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</si>
  <si>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</si>
  <si>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</si>
  <si>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</si>
  <si>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</si>
  <si>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</si>
  <si>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</si>
  <si>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</si>
  <si>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</si>
  <si>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</si>
  <si>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</si>
  <si>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</si>
  <si>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</si>
  <si>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</si>
  <si>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</si>
  <si>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</si>
  <si>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</si>
  <si>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</si>
  <si>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</si>
  <si>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</si>
  <si>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</si>
  <si>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</si>
  <si>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</si>
  <si>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</si>
  <si>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</si>
  <si>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</si>
  <si>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</si>
  <si>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</si>
  <si>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</si>
  <si>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</si>
  <si>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</si>
  <si>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</si>
  <si>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</si>
  <si>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</si>
  <si>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</si>
  <si>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</si>
  <si>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</si>
  <si>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</si>
  <si>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</si>
  <si>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</si>
  <si>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</si>
  <si>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</si>
  <si>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</si>
  <si>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</si>
  <si>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</si>
  <si>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</si>
  <si>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</si>
  <si>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</si>
  <si>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</si>
  <si>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</si>
  <si>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</si>
  <si>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</si>
  <si>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</si>
  <si>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</si>
  <si>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</si>
  <si>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</si>
  <si>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</si>
  <si>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</si>
  <si>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</si>
  <si>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</si>
  <si>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</si>
  <si>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</si>
  <si>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</si>
  <si>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</si>
  <si>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</si>
  <si>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</si>
  <si>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</si>
  <si>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</si>
  <si>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</si>
  <si>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</si>
  <si>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</si>
  <si>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</si>
  <si>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</si>
  <si>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</si>
  <si>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</si>
  <si>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</si>
  <si>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</si>
  <si>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</si>
  <si>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</si>
  <si>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</si>
  <si>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</si>
  <si>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</si>
  <si>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</si>
  <si>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</si>
  <si>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</si>
  <si>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</si>
  <si>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</si>
  <si>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</si>
  <si>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</si>
  <si>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</si>
  <si>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</si>
  <si>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</si>
  <si>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</si>
  <si>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</si>
  <si>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</si>
  <si>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</si>
  <si>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</si>
  <si>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</si>
  <si>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</si>
  <si>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</si>
  <si>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</si>
  <si>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</si>
  <si>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</si>
  <si>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</si>
  <si>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</si>
  <si>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</si>
  <si>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</si>
  <si>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</si>
  <si>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</si>
  <si>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</si>
  <si>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</si>
  <si>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</si>
  <si>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</si>
  <si>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</si>
  <si>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</si>
  <si>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</si>
  <si>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</si>
  <si>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</si>
  <si>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</si>
  <si>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</si>
  <si>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</si>
  <si>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</si>
  <si>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</si>
  <si>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</si>
  <si>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</si>
  <si>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</si>
  <si>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</si>
  <si>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</si>
  <si>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</si>
  <si>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</si>
  <si>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</si>
  <si>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</si>
  <si>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</si>
  <si>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</si>
  <si>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</si>
  <si>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</si>
  <si>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</si>
  <si>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</si>
  <si>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</si>
  <si>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</si>
  <si>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</si>
  <si>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</si>
  <si>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</si>
  <si>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</si>
  <si>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</si>
  <si>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</si>
  <si>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</si>
  <si>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</si>
  <si>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</si>
  <si>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</si>
  <si>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</si>
  <si>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</si>
  <si>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</si>
  <si>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</si>
  <si>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</si>
  <si>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</si>
  <si>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</si>
  <si>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</si>
  <si>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</si>
  <si>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</si>
  <si>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</si>
  <si>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</si>
  <si>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</si>
  <si>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</si>
  <si>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</si>
  <si>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</si>
  <si>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</si>
  <si>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</si>
  <si>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</si>
  <si>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</si>
  <si>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</si>
  <si>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</si>
  <si>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</si>
  <si>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</si>
  <si>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</si>
  <si>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</si>
  <si>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</si>
  <si>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</si>
  <si>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</si>
  <si>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</si>
  <si>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</si>
  <si>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</si>
  <si>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</si>
  <si>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</si>
  <si>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</si>
  <si>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</si>
  <si>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</si>
  <si>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</si>
  <si>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</si>
  <si>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</si>
  <si>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</si>
  <si>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</si>
  <si>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</si>
  <si>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</si>
  <si>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</si>
  <si>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</si>
  <si>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</si>
  <si>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</si>
  <si>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</si>
  <si>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</si>
  <si>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</si>
  <si>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</si>
  <si>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</si>
  <si>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</si>
  <si>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</si>
  <si>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</si>
  <si>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</si>
  <si>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</si>
  <si>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</si>
  <si>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</si>
  <si>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</si>
  <si>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</si>
  <si>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</si>
  <si>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</si>
  <si>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</si>
  <si>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</si>
  <si>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</si>
  <si>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</si>
  <si>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</si>
  <si>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</si>
  <si>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</si>
  <si>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</si>
  <si>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</si>
  <si>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</si>
  <si>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</si>
  <si>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</si>
  <si>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</si>
  <si>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</si>
  <si>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</si>
  <si>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</si>
  <si>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</si>
  <si>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</si>
  <si>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</si>
  <si>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</si>
  <si>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</si>
  <si>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</si>
  <si>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</si>
  <si>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</si>
  <si>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</si>
  <si>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</si>
  <si>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</si>
  <si>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</si>
  <si>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</si>
  <si>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</si>
  <si>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</si>
  <si>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</si>
  <si>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</si>
  <si>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</si>
  <si>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</si>
  <si>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</si>
  <si>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</si>
  <si>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</si>
  <si>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</si>
  <si>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</si>
  <si>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</si>
  <si>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</si>
  <si>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</si>
  <si>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</si>
  <si>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</si>
  <si>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</si>
  <si>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</si>
  <si>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</si>
  <si>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</si>
  <si>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</si>
  <si>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</si>
  <si>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</si>
  <si>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</si>
  <si>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</si>
  <si>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</si>
  <si>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</si>
  <si>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</si>
  <si>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</si>
  <si>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</si>
  <si>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</si>
  <si>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</si>
  <si>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</si>
  <si>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</si>
  <si>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</si>
  <si>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</si>
  <si>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</si>
  <si>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</si>
  <si>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</si>
  <si>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</si>
  <si>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</si>
  <si>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</si>
  <si>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</si>
  <si>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</si>
  <si>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</si>
  <si>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</si>
  <si>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</si>
  <si>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</si>
  <si>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</si>
  <si>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</si>
  <si>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</si>
  <si>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</si>
  <si>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</si>
  <si>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</si>
  <si>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</si>
  <si>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</si>
  <si>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</si>
  <si>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</si>
  <si>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</si>
  <si>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</si>
  <si>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</si>
  <si>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</si>
  <si>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</si>
  <si>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</si>
  <si>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</si>
  <si>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</si>
  <si>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</si>
  <si>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</si>
  <si>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</si>
  <si>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</si>
  <si>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</si>
  <si>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</si>
  <si>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</si>
  <si>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</si>
  <si>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</si>
  <si>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</si>
  <si>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</si>
  <si>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</si>
  <si>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</si>
  <si>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</si>
  <si>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</si>
  <si>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</si>
  <si>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</si>
  <si>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</si>
  <si>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</si>
  <si>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</si>
  <si>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</si>
  <si>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</si>
  <si>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</si>
  <si>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</si>
  <si>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</si>
  <si>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</si>
  <si>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</si>
  <si>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</si>
  <si>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</si>
  <si>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</si>
  <si>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</si>
  <si>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</si>
  <si>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</si>
  <si>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</si>
  <si>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</si>
  <si>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</si>
  <si>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</si>
  <si>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</si>
  <si>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</si>
  <si>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</si>
  <si>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</si>
  <si>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</si>
  <si>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</si>
  <si>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</si>
  <si>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</si>
  <si>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</si>
  <si>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</si>
  <si>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</si>
  <si>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</si>
  <si>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</si>
  <si>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</si>
  <si>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</si>
  <si>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</si>
  <si>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</si>
  <si>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</si>
  <si>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</si>
  <si>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</si>
  <si>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</si>
  <si>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</si>
  <si>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</si>
  <si>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</si>
  <si>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</si>
  <si>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</si>
  <si>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</si>
  <si>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</si>
  <si>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</si>
  <si>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</si>
  <si>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</si>
  <si>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</si>
  <si>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</si>
  <si>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</si>
  <si>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</si>
  <si>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</si>
  <si>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</si>
  <si>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</si>
  <si>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</si>
  <si>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</si>
  <si>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</si>
  <si>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</si>
  <si>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</si>
  <si>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</si>
  <si>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</si>
  <si>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</si>
  <si>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</si>
  <si>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</si>
  <si>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</si>
  <si>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</si>
  <si>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</si>
  <si>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</si>
  <si>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</si>
  <si>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</si>
  <si>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</si>
  <si>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</si>
  <si>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</si>
  <si>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</si>
  <si>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</si>
  <si>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</si>
  <si>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</si>
  <si>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</si>
  <si>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</si>
  <si>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</si>
  <si>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</si>
  <si>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</si>
  <si>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</si>
  <si>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</si>
  <si>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</si>
  <si>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</si>
  <si>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</si>
  <si>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</si>
  <si>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</si>
  <si>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</si>
  <si>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</si>
  <si>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</si>
  <si>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</si>
  <si>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</si>
  <si>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</si>
  <si>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</si>
  <si>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</si>
  <si>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</si>
  <si>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</si>
  <si>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</si>
  <si>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</si>
  <si>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</si>
  <si>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</si>
  <si>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</si>
  <si>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</si>
  <si>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</si>
  <si>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</si>
  <si>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</si>
  <si>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</si>
  <si>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</si>
  <si>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</si>
  <si>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</si>
  <si>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</si>
  <si>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</si>
  <si>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</si>
  <si>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</si>
  <si>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</si>
  <si>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</si>
  <si>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</si>
  <si>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</si>
  <si>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</si>
  <si>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</si>
  <si>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</si>
  <si>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</si>
  <si>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</si>
  <si>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</si>
  <si>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</si>
  <si>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</si>
  <si>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</si>
  <si>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</si>
  <si>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</si>
  <si>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</si>
  <si>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</si>
  <si>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</si>
  <si>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</si>
  <si>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</si>
  <si>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</si>
  <si>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</si>
  <si>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</si>
  <si>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</si>
  <si>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</si>
  <si>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</si>
  <si>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</si>
  <si>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</si>
  <si>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</si>
  <si>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</si>
  <si>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</si>
  <si>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</si>
  <si>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</si>
  <si>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</si>
  <si>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</si>
  <si>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</si>
  <si>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</si>
  <si>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</si>
  <si>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</si>
  <si>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</si>
  <si>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</si>
  <si>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</si>
  <si>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</si>
  <si>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</si>
  <si>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</si>
  <si>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</si>
  <si>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</si>
  <si>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</si>
  <si>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</si>
  <si>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</si>
  <si>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</si>
  <si>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</si>
  <si>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</si>
  <si>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</si>
  <si>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</si>
  <si>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</si>
  <si>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</si>
  <si>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</si>
  <si>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</si>
  <si>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</si>
  <si>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</si>
  <si>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</si>
  <si>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</si>
  <si>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</si>
  <si>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</si>
  <si>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</si>
  <si>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</si>
  <si>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</si>
  <si>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</si>
  <si>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</si>
  <si>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</si>
  <si>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</si>
  <si>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</si>
  <si>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</si>
  <si>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</si>
  <si>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</si>
  <si>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</si>
  <si>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</si>
  <si>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</si>
  <si>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</si>
  <si>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</si>
  <si>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</si>
  <si>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</si>
  <si>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</si>
  <si>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</si>
  <si>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</si>
  <si>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</si>
  <si>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</si>
  <si>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</si>
  <si>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</si>
  <si>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</si>
  <si>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</si>
  <si>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</si>
  <si>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</si>
  <si>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</si>
  <si>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</si>
  <si>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</si>
  <si>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</si>
  <si>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</si>
  <si>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</si>
  <si>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</si>
  <si>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</si>
  <si>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</si>
  <si>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</si>
  <si>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</si>
  <si>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</si>
  <si>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</si>
  <si>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</si>
  <si>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</si>
  <si>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</si>
  <si>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</si>
  <si>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</si>
  <si>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</si>
  <si>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</si>
  <si>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</si>
  <si>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</si>
  <si>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</si>
  <si>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</si>
  <si>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</si>
  <si>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</si>
  <si>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</si>
  <si>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</si>
  <si>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</si>
  <si>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</si>
  <si>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</si>
  <si>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</si>
  <si>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</si>
  <si>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</si>
  <si>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</si>
  <si>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</si>
  <si>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</si>
  <si>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</si>
  <si>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</si>
  <si>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</si>
  <si>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</si>
  <si>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</si>
  <si>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</si>
  <si>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</si>
  <si>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</si>
  <si>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</si>
  <si>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</si>
  <si>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</si>
  <si>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</si>
  <si>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</si>
  <si>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</si>
  <si>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</si>
  <si>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</si>
  <si>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</si>
  <si>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</si>
  <si>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</si>
  <si>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</si>
  <si>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</si>
  <si>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</si>
  <si>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</si>
  <si>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</si>
  <si>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</si>
  <si>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</si>
  <si>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</si>
  <si>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</si>
  <si>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</si>
  <si>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</si>
  <si>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</si>
  <si>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</si>
  <si>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</si>
  <si>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</si>
  <si>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</si>
  <si>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</si>
  <si>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</si>
  <si>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</si>
  <si>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</si>
  <si>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</si>
  <si>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</si>
  <si>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</si>
  <si>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</si>
  <si>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</si>
  <si>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</si>
  <si>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</si>
  <si>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</si>
  <si>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</si>
  <si>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</si>
  <si>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</si>
  <si>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</si>
  <si>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</si>
  <si>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</si>
  <si>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</si>
  <si>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</si>
  <si>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</si>
  <si>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</si>
  <si>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</si>
  <si>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</si>
  <si>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</si>
  <si>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</si>
  <si>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</si>
  <si>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</si>
  <si>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</si>
  <si>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</si>
  <si>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</si>
  <si>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</si>
  <si>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</si>
  <si>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</si>
  <si>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</si>
  <si>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</si>
  <si>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</si>
  <si>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</si>
  <si>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</si>
  <si>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</si>
  <si>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</si>
  <si>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</si>
  <si>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</si>
  <si>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</si>
  <si>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</si>
  <si>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</si>
  <si>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</si>
  <si>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</si>
  <si>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</si>
  <si>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</si>
  <si>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</si>
  <si>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</si>
  <si>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</si>
  <si>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</si>
  <si>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</si>
  <si>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</si>
  <si>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</si>
  <si>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</si>
  <si>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</si>
  <si>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</si>
  <si>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</si>
  <si>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</si>
  <si>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</si>
  <si>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</si>
  <si>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</si>
  <si>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</si>
  <si>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</si>
  <si>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</si>
  <si>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</si>
  <si>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</si>
  <si>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</si>
  <si>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</si>
  <si>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</si>
  <si>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</si>
  <si>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</si>
  <si>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</si>
  <si>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</si>
  <si>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</si>
  <si>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</si>
  <si>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</si>
  <si>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</si>
  <si>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</si>
  <si>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</si>
  <si>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</si>
  <si>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</si>
  <si>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</si>
  <si>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</si>
  <si>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</si>
  <si>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</si>
  <si>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</si>
  <si>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</si>
  <si>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</si>
  <si>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</si>
  <si>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</si>
  <si>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</si>
  <si>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</si>
  <si>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</si>
  <si>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</si>
  <si>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</si>
  <si>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</si>
  <si>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</si>
  <si>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</si>
  <si>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</si>
  <si>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</si>
  <si>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</si>
  <si>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</si>
  <si>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</si>
  <si>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</si>
  <si>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</si>
  <si>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</si>
  <si>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</si>
  <si>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</si>
  <si>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</si>
  <si>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</si>
  <si>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</si>
  <si>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</si>
  <si>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</si>
  <si>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</si>
  <si>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</si>
  <si>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</si>
  <si>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</si>
  <si>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</si>
  <si>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</si>
  <si>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</si>
  <si>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</si>
  <si>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</si>
  <si>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</si>
  <si>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</si>
  <si>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</si>
  <si>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</si>
  <si>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</si>
  <si>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</si>
  <si>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</si>
  <si>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</si>
  <si>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</si>
  <si>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</si>
  <si>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</si>
  <si>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</si>
  <si>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</si>
  <si>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</si>
  <si>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</si>
  <si>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</si>
  <si>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</si>
  <si>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</si>
  <si>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</si>
  <si>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</si>
  <si>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</si>
  <si>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</si>
  <si>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</si>
  <si>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</si>
  <si>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</si>
  <si>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</si>
  <si>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</si>
  <si>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</si>
  <si>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</si>
  <si>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</si>
  <si>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</si>
  <si>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</si>
  <si>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</si>
  <si>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</si>
  <si>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</si>
  <si>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</si>
  <si>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</si>
  <si>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</si>
  <si>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</si>
  <si>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</si>
  <si>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</si>
  <si>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</si>
  <si>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</si>
  <si>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</si>
  <si>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</si>
  <si>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</si>
  <si>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</si>
  <si>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</si>
  <si>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</si>
  <si>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</si>
  <si>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</si>
  <si>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</si>
  <si>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</si>
  <si>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</si>
  <si>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</si>
  <si>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</si>
  <si>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</si>
  <si>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</si>
  <si>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</si>
  <si>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</si>
  <si>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</si>
  <si>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</si>
  <si>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</si>
  <si>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</si>
  <si>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</si>
  <si>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</si>
  <si>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</si>
  <si>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</si>
  <si>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</si>
  <si>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</si>
  <si>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</si>
  <si>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</si>
  <si>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</si>
  <si>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</si>
  <si>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</si>
  <si>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</si>
  <si>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</si>
  <si>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</si>
  <si>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</si>
  <si>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</si>
  <si>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</si>
  <si>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</si>
  <si>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</si>
  <si>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</si>
  <si>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</si>
  <si>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</si>
  <si>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</si>
  <si>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</si>
  <si>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</si>
  <si>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</si>
  <si>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</si>
  <si>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</si>
  <si>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</si>
  <si>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</si>
  <si>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</si>
  <si>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</si>
  <si>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</si>
  <si>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</si>
  <si>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</si>
  <si>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</si>
  <si>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</si>
  <si>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</si>
  <si>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</si>
  <si>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</si>
  <si>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</si>
  <si>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</si>
  <si>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</si>
  <si>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</si>
  <si>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</si>
  <si>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</si>
  <si>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</si>
  <si>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</si>
  <si>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</si>
  <si>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</si>
  <si>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</si>
  <si>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</si>
  <si>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</si>
  <si>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</si>
  <si>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</si>
  <si>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</si>
  <si>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</si>
  <si>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</si>
  <si>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</si>
  <si>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</si>
  <si>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</si>
  <si>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</si>
  <si>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</si>
  <si>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</si>
  <si>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</si>
  <si>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</si>
  <si>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</si>
  <si>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</si>
  <si>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</si>
  <si>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</si>
  <si>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</si>
  <si>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</si>
  <si>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</si>
  <si>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</si>
  <si>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</si>
  <si>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</si>
  <si>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</si>
  <si>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</si>
  <si>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</si>
  <si>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</si>
  <si>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</si>
  <si>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</si>
  <si>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</si>
  <si>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</si>
  <si>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</si>
  <si>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</si>
  <si>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</si>
  <si>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</si>
  <si>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</si>
  <si>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</si>
  <si>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</si>
  <si>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</si>
  <si>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</si>
  <si>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</si>
  <si>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</si>
  <si>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</si>
  <si>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</si>
  <si>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</si>
  <si>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</si>
  <si>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</si>
  <si>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</si>
  <si>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</si>
  <si>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</si>
  <si>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</si>
  <si>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</si>
  <si>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</si>
  <si>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</si>
  <si>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</si>
  <si>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</si>
  <si>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</si>
  <si>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</si>
  <si>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</si>
  <si>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</si>
  <si>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</si>
  <si>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</si>
  <si>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</si>
  <si>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</si>
  <si>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</si>
  <si>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</si>
  <si>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</si>
  <si>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</si>
  <si>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</si>
  <si>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</si>
  <si>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</si>
  <si>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</si>
  <si>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</si>
  <si>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</si>
  <si>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</si>
  <si>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</si>
  <si>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</si>
  <si>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</si>
  <si>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</si>
  <si>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</si>
  <si>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</si>
  <si>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</si>
  <si>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</si>
  <si>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</si>
  <si>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</si>
  <si>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</si>
  <si>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</si>
  <si>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</si>
  <si>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</si>
  <si>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</si>
  <si>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</si>
  <si>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</si>
  <si>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</si>
  <si>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</si>
  <si>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</si>
  <si>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</si>
  <si>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</si>
  <si>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</si>
  <si>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</si>
  <si>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</si>
  <si>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</si>
  <si>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</si>
  <si>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</si>
  <si>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</si>
  <si>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</si>
  <si>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</si>
  <si>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</si>
  <si>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</si>
  <si>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</si>
  <si>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</si>
  <si>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</si>
  <si>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</si>
  <si>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</si>
  <si>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</si>
  <si>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</si>
  <si>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</si>
  <si>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</si>
  <si>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</si>
  <si>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</si>
  <si>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</si>
  <si>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</si>
  <si>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</si>
  <si>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</si>
  <si>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</si>
  <si>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</si>
  <si>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</si>
  <si>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</si>
  <si>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</si>
  <si>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</si>
  <si>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</si>
  <si>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</si>
  <si>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</si>
  <si>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</si>
  <si>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</si>
  <si>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</si>
  <si>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</si>
  <si>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</si>
  <si>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</si>
  <si>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</si>
  <si>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</si>
  <si>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</si>
  <si>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</si>
  <si>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</si>
  <si>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</si>
  <si>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</si>
  <si>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</si>
  <si>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</si>
  <si>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</si>
  <si>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</si>
  <si>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</si>
  <si>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</si>
  <si>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</si>
  <si>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</si>
  <si>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</si>
  <si>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</si>
  <si>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</si>
  <si>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</si>
  <si>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</si>
  <si>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</si>
  <si>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</si>
  <si>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</si>
  <si>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</si>
  <si>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</si>
  <si>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</si>
  <si>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</si>
  <si>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</si>
  <si>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</si>
  <si>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</si>
  <si>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</si>
  <si>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</si>
  <si>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</si>
  <si>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</si>
  <si>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</si>
  <si>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</si>
  <si>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</si>
  <si>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</si>
  <si>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</si>
  <si>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</si>
  <si>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</si>
  <si>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</si>
  <si>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</si>
  <si>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</si>
  <si>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</si>
  <si>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</si>
  <si>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</si>
  <si>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</si>
  <si>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</si>
  <si>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</si>
  <si>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</si>
  <si>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</si>
  <si>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</si>
  <si>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</si>
  <si>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</si>
  <si>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</si>
  <si>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</si>
  <si>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</si>
  <si>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</si>
  <si>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</si>
  <si>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</si>
  <si>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</si>
  <si>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</si>
  <si>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</si>
  <si>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</si>
  <si>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</si>
  <si>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</si>
  <si>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</si>
  <si>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</si>
  <si>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</si>
  <si>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</si>
  <si>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</si>
  <si>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</si>
  <si>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</si>
  <si>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</si>
  <si>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</si>
  <si>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</si>
  <si>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</si>
  <si>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</si>
  <si>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</si>
  <si>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</si>
  <si>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</si>
  <si>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</si>
  <si>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</si>
  <si>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</si>
  <si>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</si>
  <si>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</si>
  <si>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</si>
  <si>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</si>
  <si>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</si>
  <si>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</si>
  <si>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</si>
  <si>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</si>
  <si>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</si>
  <si>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</si>
  <si>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</si>
  <si>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</si>
  <si>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</si>
  <si>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</si>
  <si>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</si>
  <si>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</si>
  <si>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</si>
  <si>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</si>
  <si>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</si>
  <si>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</si>
  <si>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</si>
  <si>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</si>
  <si>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</si>
  <si>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</si>
  <si>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</si>
  <si>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</si>
  <si>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</si>
  <si>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</si>
  <si>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</si>
  <si>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</si>
  <si>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</si>
  <si>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</si>
  <si>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</si>
  <si>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</si>
  <si>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</si>
  <si>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</si>
  <si>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</si>
  <si>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</si>
  <si>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</si>
  <si>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</si>
  <si>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</si>
  <si>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</si>
  <si>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</si>
  <si>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</si>
  <si>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</si>
  <si>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</si>
  <si>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</si>
  <si>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</si>
  <si>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</si>
  <si>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</si>
  <si>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</si>
  <si>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</si>
  <si>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</si>
  <si>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</si>
  <si>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</si>
  <si>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</si>
  <si>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</si>
  <si>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</si>
  <si>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</si>
  <si>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</si>
  <si>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</si>
  <si>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</si>
  <si>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</si>
  <si>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</si>
  <si>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</si>
  <si>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</si>
  <si>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</si>
  <si>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</si>
  <si>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</si>
  <si>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</si>
  <si>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</si>
  <si>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</si>
  <si>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</si>
  <si>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</si>
  <si>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</si>
  <si>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</si>
  <si>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</si>
  <si>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</si>
  <si>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</si>
  <si>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</si>
  <si>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</si>
  <si>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</si>
  <si>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</si>
  <si>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</si>
  <si>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</si>
  <si>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</si>
  <si>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</si>
  <si>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</si>
  <si>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</si>
  <si>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</si>
  <si>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</si>
  <si>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</si>
  <si>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</si>
  <si>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</si>
  <si>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</si>
  <si>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</si>
  <si>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</si>
  <si>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</si>
  <si>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</si>
  <si>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</si>
  <si>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</si>
  <si>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</si>
  <si>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</si>
  <si>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</si>
  <si>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</si>
  <si>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</si>
  <si>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</si>
  <si>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</si>
  <si>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</si>
  <si>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</si>
  <si>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</si>
  <si>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</si>
  <si>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</si>
  <si>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</si>
  <si>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</si>
  <si>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</si>
  <si>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</si>
  <si>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</si>
  <si>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</si>
  <si>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</si>
  <si>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</si>
  <si>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</si>
  <si>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</si>
  <si>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</si>
  <si>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</si>
  <si>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</si>
  <si>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</si>
  <si>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</si>
  <si>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</si>
  <si>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</si>
  <si>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</si>
  <si>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</si>
  <si>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</si>
  <si>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</si>
  <si>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</si>
  <si>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</si>
  <si>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</si>
  <si>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</si>
  <si>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</si>
  <si>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</si>
  <si>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</si>
  <si>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</si>
  <si>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</si>
  <si>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</si>
  <si>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</si>
  <si>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</si>
  <si>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</si>
  <si>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</si>
  <si>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</si>
  <si>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</si>
  <si>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</si>
  <si>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</si>
  <si>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</si>
  <si>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</si>
  <si>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</si>
  <si>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</si>
  <si>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</si>
  <si>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</si>
  <si>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</si>
  <si>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</si>
  <si>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</si>
  <si>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</si>
  <si>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</si>
  <si>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</si>
  <si>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</si>
  <si>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</si>
  <si>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</si>
  <si>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</si>
  <si>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</si>
  <si>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</si>
  <si>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</si>
  <si>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</si>
  <si>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</si>
  <si>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</si>
  <si>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</si>
  <si>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</si>
  <si>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</si>
  <si>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</si>
  <si>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</si>
  <si>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</si>
  <si>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</si>
  <si>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</si>
  <si>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</si>
  <si>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</si>
  <si>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</si>
  <si>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</si>
  <si>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</si>
  <si>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</si>
  <si>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</si>
  <si>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</si>
  <si>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</si>
  <si>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</si>
  <si>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</si>
  <si>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</si>
  <si>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</si>
  <si>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</si>
  <si>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</si>
  <si>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</si>
  <si>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</si>
  <si>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</si>
  <si>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</si>
  <si>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</si>
  <si>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</si>
  <si>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</si>
  <si>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</si>
  <si>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</si>
  <si>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</si>
  <si>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</si>
  <si>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</si>
  <si>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</si>
  <si>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</si>
  <si>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</si>
  <si>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</si>
  <si>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</si>
  <si>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</si>
  <si>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</si>
  <si>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</si>
  <si>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</si>
  <si>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</si>
  <si>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</si>
  <si>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</si>
  <si>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</si>
  <si>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</si>
  <si>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</si>
  <si>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</si>
  <si>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</si>
  <si>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</si>
  <si>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</si>
  <si>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</si>
  <si>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</si>
  <si>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</si>
  <si>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</si>
  <si>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</si>
  <si>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</si>
  <si>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</si>
  <si>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</si>
  <si>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</si>
  <si>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</si>
  <si>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</si>
  <si>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</si>
  <si>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</si>
  <si>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</si>
  <si>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</si>
  <si>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</si>
  <si>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</si>
  <si>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</si>
  <si>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</si>
  <si>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</si>
  <si>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</si>
  <si>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</si>
  <si>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</si>
  <si>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</si>
  <si>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</si>
  <si>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</si>
  <si>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</si>
  <si>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</si>
  <si>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</si>
  <si>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</si>
  <si>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</si>
  <si>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</si>
  <si>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</si>
  <si>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</si>
  <si>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</si>
  <si>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</si>
  <si>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</si>
  <si>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</si>
  <si>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</si>
  <si>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</si>
  <si>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</si>
  <si>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</si>
  <si>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</si>
  <si>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</si>
  <si>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</si>
  <si>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</si>
  <si>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</si>
  <si>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</si>
  <si>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</si>
  <si>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</si>
  <si>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</si>
  <si>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</si>
  <si>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</si>
  <si>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</si>
  <si>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</si>
  <si>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</si>
  <si>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</si>
  <si>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</si>
  <si>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</si>
  <si>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</si>
  <si>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</si>
  <si>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</si>
  <si>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</si>
  <si>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</si>
  <si>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</si>
  <si>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</si>
  <si>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</si>
  <si>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</si>
  <si>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</si>
  <si>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</si>
  <si>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</si>
  <si>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</si>
  <si>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</si>
  <si>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</si>
  <si>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</si>
  <si>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</si>
  <si>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</si>
  <si>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</si>
  <si>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</si>
  <si>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</si>
  <si>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</si>
  <si>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</si>
  <si>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</si>
  <si>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</si>
  <si>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</si>
  <si>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</si>
  <si>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</si>
  <si>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</si>
  <si>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</si>
  <si>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</si>
  <si>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</si>
  <si>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</si>
  <si>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</si>
  <si>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</si>
  <si>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</si>
  <si>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</si>
  <si>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</si>
  <si>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</si>
  <si>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</si>
  <si>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</si>
  <si>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</si>
  <si>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</si>
  <si>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</si>
  <si>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</si>
  <si>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</si>
  <si>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</si>
  <si>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</si>
  <si>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</si>
  <si>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</si>
  <si>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</si>
  <si>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</si>
  <si>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</si>
  <si>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</si>
  <si>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</si>
  <si>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</si>
  <si>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</si>
  <si>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</si>
  <si>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</si>
  <si>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</si>
  <si>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</si>
  <si>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</si>
  <si>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</si>
  <si>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</si>
  <si>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</si>
  <si>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</si>
  <si>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</si>
  <si>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</si>
  <si>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</si>
  <si>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</si>
  <si>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</si>
  <si>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</si>
  <si>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</si>
  <si>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</si>
  <si>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</si>
  <si>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</si>
  <si>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</si>
  <si>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</si>
  <si>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</si>
  <si>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</si>
  <si>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</si>
  <si>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</si>
  <si>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</si>
  <si>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</si>
  <si>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</si>
  <si>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</si>
  <si>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</si>
  <si>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</si>
  <si>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</si>
  <si>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</si>
  <si>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</si>
  <si>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</si>
  <si>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</si>
  <si>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</si>
  <si>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</si>
  <si>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</si>
  <si>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</si>
  <si>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</si>
  <si>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</si>
  <si>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</si>
  <si>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</si>
  <si>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</si>
  <si>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</si>
  <si>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</si>
  <si>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</si>
  <si>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</si>
  <si>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</si>
  <si>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</si>
  <si>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</si>
  <si>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</si>
  <si>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</si>
  <si>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</si>
  <si>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</si>
  <si>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</si>
  <si>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</si>
  <si>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</si>
  <si>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</si>
  <si>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</si>
  <si>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</si>
  <si>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</si>
  <si>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</si>
  <si>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</si>
  <si>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</si>
  <si>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</si>
  <si>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</si>
  <si>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</si>
  <si>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</si>
  <si>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</si>
  <si>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</si>
  <si>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</si>
  <si>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</si>
  <si>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</si>
  <si>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</si>
  <si>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</si>
  <si>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</si>
  <si>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</si>
  <si>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</si>
  <si>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</si>
  <si>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</si>
  <si>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</si>
  <si>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</si>
  <si>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</si>
  <si>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</si>
  <si>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</si>
  <si>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</si>
  <si>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</si>
  <si>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</si>
  <si>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</si>
  <si>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</si>
  <si>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</si>
  <si>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</si>
  <si>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</si>
  <si>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</si>
  <si>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</si>
  <si>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</si>
  <si>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</si>
  <si>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</si>
  <si>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</si>
  <si>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</si>
  <si>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</si>
  <si>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</si>
  <si>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</si>
  <si>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</si>
  <si>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</si>
  <si>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</si>
  <si>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</si>
  <si>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</si>
  <si>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</si>
  <si>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</si>
  <si>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</si>
  <si>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</si>
  <si>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</si>
  <si>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</si>
  <si>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</si>
  <si>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</si>
  <si>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</si>
  <si>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</si>
  <si>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</si>
  <si>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</si>
  <si>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</si>
  <si>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</si>
  <si>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</si>
  <si>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</si>
  <si>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</si>
  <si>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</si>
  <si>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</si>
  <si>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</si>
  <si>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</si>
  <si>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</si>
  <si>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</si>
  <si>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</si>
  <si>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</si>
  <si>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</si>
  <si>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</si>
  <si>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</si>
  <si>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</si>
  <si>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</si>
  <si>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</si>
  <si>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</si>
  <si>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</si>
  <si>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</si>
  <si>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</si>
  <si>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</si>
  <si>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</si>
  <si>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</si>
  <si>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</si>
  <si>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</si>
  <si>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</si>
  <si>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</si>
  <si>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</si>
  <si>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</si>
  <si>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</si>
  <si>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</si>
  <si>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</si>
  <si>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</si>
  <si>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</si>
  <si>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</si>
  <si>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</si>
  <si>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</si>
  <si>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</si>
  <si>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</si>
  <si>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</si>
  <si>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</si>
  <si>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</si>
  <si>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</si>
  <si>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</si>
  <si>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</si>
  <si>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</si>
  <si>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</si>
  <si>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</si>
  <si>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</si>
  <si>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</si>
  <si>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</si>
  <si>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</si>
  <si>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</si>
  <si>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</si>
  <si>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</si>
  <si>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</si>
  <si>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</si>
  <si>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</si>
  <si>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</si>
  <si>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</si>
  <si>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</si>
  <si>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</si>
  <si>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</si>
  <si>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</si>
  <si>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</si>
  <si>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</si>
  <si>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</si>
  <si>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</si>
  <si>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</si>
  <si>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</si>
  <si>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</si>
  <si>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</si>
  <si>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</si>
  <si>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</si>
  <si>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</si>
  <si>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</si>
  <si>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</si>
  <si>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</si>
  <si>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</si>
  <si>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</si>
  <si>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</si>
  <si>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</si>
  <si>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</si>
  <si>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</si>
  <si>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</si>
  <si>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</si>
  <si>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</si>
  <si>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</si>
  <si>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</si>
  <si>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</si>
  <si>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</si>
  <si>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</si>
  <si>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</si>
  <si>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</si>
  <si>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</si>
  <si>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</si>
  <si>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</si>
  <si>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</si>
  <si>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</si>
  <si>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</si>
  <si>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</si>
  <si>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</si>
  <si>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</si>
  <si>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</si>
  <si>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</si>
  <si>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</si>
  <si>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</si>
  <si>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</si>
  <si>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</si>
  <si>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</si>
  <si>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</si>
  <si>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</si>
  <si>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</si>
  <si>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</si>
  <si>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</si>
  <si>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</si>
  <si>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</si>
  <si>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</si>
  <si>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</si>
  <si>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</si>
  <si>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</si>
  <si>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</si>
  <si>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</si>
  <si>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</si>
  <si>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</si>
  <si>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</si>
  <si>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</si>
  <si>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</si>
  <si>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</si>
  <si>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</si>
  <si>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</si>
  <si>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</si>
  <si>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</si>
  <si>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</si>
  <si>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</si>
  <si>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</si>
  <si>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</si>
  <si>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</si>
  <si>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</si>
  <si>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</si>
  <si>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</si>
  <si>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</si>
  <si>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</si>
  <si>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</si>
  <si>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</si>
  <si>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</si>
  <si>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</si>
  <si>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</si>
  <si>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</si>
  <si>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</si>
  <si>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</si>
  <si>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</si>
  <si>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</si>
  <si>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</si>
  <si>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</si>
  <si>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</si>
  <si>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</si>
  <si>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</si>
  <si>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</si>
  <si>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</si>
  <si>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</si>
  <si>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</si>
  <si>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</si>
  <si>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</si>
  <si>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</si>
  <si>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</si>
  <si>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</si>
  <si>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</si>
  <si>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</si>
  <si>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</si>
  <si>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</si>
  <si>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</si>
  <si>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</si>
  <si>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</si>
  <si>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</si>
  <si>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</si>
  <si>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</si>
  <si>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</si>
  <si>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</si>
  <si>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</si>
  <si>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</si>
  <si>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</si>
  <si>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</si>
  <si>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</si>
  <si>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</si>
  <si>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</si>
  <si>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</si>
  <si>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</si>
  <si>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</si>
  <si>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</si>
  <si>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</si>
  <si>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</si>
  <si>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</si>
  <si>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</si>
  <si>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</si>
  <si>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</si>
  <si>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</si>
  <si>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</si>
  <si>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</si>
  <si>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</si>
  <si>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</si>
  <si>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</si>
  <si>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</si>
  <si>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</si>
  <si>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</si>
  <si>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</si>
  <si>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</si>
  <si>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</si>
  <si>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</si>
  <si>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</si>
  <si>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</si>
  <si>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</si>
  <si>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</si>
  <si>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</si>
  <si>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</si>
  <si>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</si>
  <si>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</si>
  <si>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</si>
  <si>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</si>
  <si>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</si>
  <si>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</si>
  <si>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</si>
  <si>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</si>
  <si>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</si>
  <si>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</si>
  <si>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</si>
  <si>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</si>
  <si>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</si>
  <si>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</si>
  <si>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</si>
  <si>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</si>
  <si>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</si>
  <si>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</si>
  <si>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</si>
  <si>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</si>
  <si>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</si>
  <si>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</si>
  <si>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</si>
  <si>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</si>
  <si>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</si>
  <si>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</si>
  <si>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</si>
  <si>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</si>
  <si>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</si>
  <si>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</si>
  <si>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</si>
  <si>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</si>
  <si>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</si>
  <si>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</si>
  <si>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</si>
  <si>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</si>
  <si>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</si>
  <si>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</si>
  <si>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</si>
  <si>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</si>
  <si>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</si>
  <si>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</si>
  <si>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</si>
  <si>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</si>
  <si>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</si>
  <si>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</si>
  <si>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</si>
  <si>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</si>
  <si>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</si>
  <si>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</si>
  <si>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</si>
  <si>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</si>
  <si>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</si>
  <si>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</si>
  <si>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</si>
  <si>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</si>
  <si>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</si>
  <si>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</si>
  <si>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</si>
  <si>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</si>
  <si>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</si>
  <si>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</si>
  <si>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</si>
  <si>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</si>
  <si>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</si>
  <si>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</si>
  <si>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</si>
  <si>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</si>
  <si>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</si>
  <si>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</si>
  <si>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</si>
  <si>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</si>
  <si>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</si>
  <si>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</si>
  <si>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</si>
  <si>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</si>
  <si>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</si>
  <si>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</si>
  <si>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</si>
  <si>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</si>
  <si>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</si>
  <si>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</si>
  <si>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</si>
  <si>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</si>
  <si>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</si>
  <si>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</si>
  <si>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</si>
  <si>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</si>
  <si>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</si>
  <si>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</si>
  <si>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</si>
  <si>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</si>
  <si>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</si>
  <si>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</si>
  <si>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</si>
  <si>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</si>
  <si>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</si>
  <si>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</si>
  <si>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</si>
  <si>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</si>
  <si>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</si>
  <si>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</si>
  <si>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</si>
  <si>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</si>
  <si>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</si>
  <si>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</si>
  <si>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</si>
  <si>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</si>
  <si>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</si>
  <si>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</si>
  <si>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</si>
  <si>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</si>
  <si>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</si>
  <si>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</si>
  <si>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</si>
  <si>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</si>
  <si>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</si>
  <si>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</si>
  <si>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</si>
  <si>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</si>
  <si>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</si>
  <si>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</si>
  <si>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</si>
  <si>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</si>
  <si>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</si>
  <si>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</si>
  <si>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</si>
  <si>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</si>
  <si>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</si>
  <si>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</si>
  <si>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</si>
  <si>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</si>
  <si>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</si>
  <si>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</si>
  <si>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</si>
  <si>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</si>
  <si>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</si>
  <si>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</si>
  <si>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</si>
  <si>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</si>
  <si>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</si>
  <si>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</si>
  <si>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</si>
  <si>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</si>
  <si>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</si>
  <si>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OPERATEUR</t>
  </si>
  <si>
    <t xml:space="preserve">C DUPART D CARTALADE</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</si>
  <si>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</si>
  <si>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</si>
  <si>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</si>
  <si>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</si>
  <si>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06123500</t>
  </si>
  <si>
    <r>
      <rPr>
        <sz val="11"/>
        <rFont val="Calibri"/>
        <family val="2"/>
        <charset val="1"/>
      </rPr>
      <t xml:space="preserve">CODE_PRELEV-DETERM</t>
    </r>
    <r>
      <rPr>
        <sz val="11"/>
        <color rgb="FFFF0000"/>
        <rFont val="Calibri"/>
        <family val="2"/>
        <charset val="1"/>
      </rPr>
      <t xml:space="preserve"> *</t>
    </r>
  </si>
  <si>
    <t xml:space="preserve">NOM COURS D'EAU</t>
  </si>
  <si>
    <t xml:space="preserve">Ouvèze</t>
  </si>
  <si>
    <t xml:space="preserve">NOM_PRELEV_DETERM</t>
  </si>
  <si>
    <t xml:space="preserve">LB_STATION</t>
  </si>
  <si>
    <t xml:space="preserve">Sorgues</t>
  </si>
  <si>
    <r>
      <rPr>
        <sz val="11"/>
        <rFont val="Calibri"/>
        <family val="2"/>
        <charset val="1"/>
      </rPr>
      <t xml:space="preserve">COORD_X_OP </t>
    </r>
    <r>
      <rPr>
        <sz val="11"/>
        <color rgb="FFFF0000"/>
        <rFont val="Calibri"/>
        <family val="2"/>
        <charset val="1"/>
      </rPr>
      <t xml:space="preserve">*</t>
    </r>
  </si>
  <si>
    <t xml:space="preserve">850041</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</si>
  <si>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</si>
  <si>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</si>
  <si>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6325576</t>
  </si>
  <si>
    <r>
      <rPr>
        <sz val="11"/>
        <rFont val="Calibri"/>
        <family val="2"/>
        <charset val="1"/>
      </rPr>
      <t xml:space="preserve">CODE_OPERATION</t>
    </r>
    <r>
      <rPr>
        <sz val="11"/>
        <color rgb="FFFF0000"/>
        <rFont val="Calibri"/>
        <family val="2"/>
        <charset val="1"/>
      </rPr>
      <t xml:space="preserve"> #</t>
    </r>
  </si>
  <si>
    <t xml:space="preserve">IBMR06123500</t>
  </si>
  <si>
    <r>
      <rPr>
        <sz val="11"/>
        <rFont val="Calibri"/>
        <family val="2"/>
        <charset val="1"/>
      </rPr>
      <t xml:space="preserve">COORD_X_OP_AVAL </t>
    </r>
    <r>
      <rPr>
        <sz val="11"/>
        <color rgb="FFFF0000"/>
        <rFont val="Calibri"/>
        <family val="2"/>
        <charset val="1"/>
      </rPr>
      <t xml:space="preserve">*</t>
    </r>
  </si>
  <si>
    <t xml:space="preserve">849995</t>
  </si>
  <si>
    <r>
      <rPr>
        <sz val="11"/>
        <rFont val="Calibri"/>
        <family val="2"/>
        <charset val="1"/>
      </rPr>
      <t xml:space="preserve">COORD_Y_OP_AVAL </t>
    </r>
    <r>
      <rPr>
        <sz val="11"/>
        <color rgb="FFFF0000"/>
        <rFont val="Calibri"/>
        <family val="2"/>
        <charset val="1"/>
      </rPr>
      <t xml:space="preserve">*</t>
    </r>
  </si>
  <si>
    <t xml:space="preserve">6325488</t>
  </si>
  <si>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</si>
  <si>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</si>
  <si>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</si>
  <si>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</si>
  <si>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</si>
  <si>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</si>
  <si>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</si>
  <si>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</si>
  <si>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</si>
  <si>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</si>
  <si>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</si>
  <si>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</si>
  <si>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</si>
  <si>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</si>
  <si>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faible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</si>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</sst>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17" activeCellId="0" sqref="E1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1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5165</v>
      </c>
      <c r="G8" s="25"/>
      <c r="H8" s="25"/>
    </row>
    <row r="9" customFormat="false" ht="15" hidden="false" customHeight="false" outlineLevel="0" collapsed="false">
      <c r="A9" s="22" t="s">
        <v>5175</v>
      </c>
      <c r="B9" s="23" t="s">
        <v>5176</v>
      </c>
      <c r="D9" s="26" t="s">
        <v>5177</v>
      </c>
      <c r="E9" s="27" t="s">
        <v>5170</v>
      </c>
      <c r="G9" s="25"/>
      <c r="H9" s="25"/>
    </row>
    <row r="10" customFormat="false" ht="15" hidden="false" customHeight="false" outlineLevel="0" collapsed="false">
      <c r="A10" s="26" t="s">
        <v>5178</v>
      </c>
      <c r="B10" s="28" t="s">
        <v>5179</v>
      </c>
      <c r="D10" s="26" t="s">
        <v>5180</v>
      </c>
      <c r="E10" s="27" t="s">
        <v>5181</v>
      </c>
      <c r="G10" s="25"/>
      <c r="H10" s="25"/>
    </row>
    <row r="11" customFormat="false" ht="15" hidden="false" customHeight="false" outlineLevel="0" collapsed="false">
      <c r="A11" s="26" t="s">
        <v>5182</v>
      </c>
      <c r="B11" s="29" t="n">
        <v>44378</v>
      </c>
      <c r="D11" s="26" t="s">
        <v>5183</v>
      </c>
      <c r="E11" s="30" t="s">
        <v>5184</v>
      </c>
      <c r="G11" s="25"/>
      <c r="H11" s="25"/>
    </row>
    <row r="12" customFormat="false" ht="15" hidden="false" customHeight="false" outlineLevel="0" collapsed="false">
      <c r="A12" s="26" t="s">
        <v>5185</v>
      </c>
      <c r="B12" s="30" t="s">
        <v>5186</v>
      </c>
      <c r="D12" s="26" t="s">
        <v>5187</v>
      </c>
      <c r="E12" s="30" t="s">
        <v>5188</v>
      </c>
      <c r="G12" s="25"/>
      <c r="H12" s="25"/>
    </row>
    <row r="13" customFormat="false" ht="17.25" hidden="false" customHeight="true" outlineLevel="0" collapsed="false">
      <c r="A13" s="12"/>
      <c r="B13" s="31"/>
      <c r="D13" s="26" t="s">
        <v>5189</v>
      </c>
      <c r="E13" s="30" t="s">
        <v>5190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str">
        <f aca="false">E10</f>
        <v>850041</v>
      </c>
    </row>
    <row r="18" customFormat="false" ht="15" hidden="false" customHeight="false" outlineLevel="0" collapsed="false">
      <c r="A18" s="36"/>
      <c r="B18" s="37" t="s">
        <v>5198</v>
      </c>
      <c r="C18" s="38" t="str">
        <f aca="false">E11</f>
        <v>6325576</v>
      </c>
    </row>
    <row r="19" customFormat="false" ht="15" hidden="false" customHeight="false" outlineLevel="0" collapsed="false">
      <c r="A19" s="33" t="s">
        <v>5199</v>
      </c>
      <c r="B19" s="39" t="n">
        <v>20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s">
        <v>5214</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5215</v>
      </c>
      <c r="B33" s="49"/>
      <c r="C33" s="50"/>
      <c r="D33" s="49" t="s">
        <v>5216</v>
      </c>
      <c r="E33" s="49"/>
    </row>
    <row r="34" s="17" customFormat="true" ht="37.5" hidden="false" customHeight="true" outlineLevel="0" collapsed="false">
      <c r="A34" s="49"/>
      <c r="B34" s="49"/>
      <c r="C34" s="50"/>
      <c r="D34" s="49"/>
      <c r="E34" s="49"/>
    </row>
    <row r="35" customFormat="false" ht="15" hidden="false" customHeight="false" outlineLevel="0" collapsed="false">
      <c r="A35" s="33" t="s">
        <v>5217</v>
      </c>
      <c r="B35" s="51" t="n">
        <v>77</v>
      </c>
      <c r="D35" s="52" t="s">
        <v>5218</v>
      </c>
      <c r="E35" s="53" t="n">
        <v>23</v>
      </c>
    </row>
    <row r="36" s="56" customFormat="true" ht="15" hidden="false" customHeight="true" outlineLevel="0" collapsed="false">
      <c r="A36" s="54" t="s">
        <v>5219</v>
      </c>
      <c r="B36" s="34" t="n">
        <v>80</v>
      </c>
      <c r="C36" s="50"/>
      <c r="D36" s="55" t="s">
        <v>5220</v>
      </c>
      <c r="E36" s="34" t="n">
        <v>20</v>
      </c>
    </row>
    <row r="37" s="56" customFormat="true" ht="15" hidden="false" customHeight="true" outlineLevel="0" collapsed="false">
      <c r="A37" s="54" t="s">
        <v>5221</v>
      </c>
      <c r="B37" s="34" t="n">
        <v>32</v>
      </c>
      <c r="C37" s="50"/>
      <c r="D37" s="55" t="s">
        <v>5222</v>
      </c>
      <c r="E37" s="34" t="n">
        <v>37</v>
      </c>
    </row>
    <row r="38" s="56" customFormat="true" ht="15" hidden="false" customHeight="true" outlineLevel="0" collapsed="false">
      <c r="A38" s="54" t="s">
        <v>5223</v>
      </c>
      <c r="B38" s="34"/>
      <c r="C38" s="50"/>
      <c r="D38" s="55" t="s">
        <v>5223</v>
      </c>
      <c r="E38" s="34"/>
    </row>
    <row r="39" s="56" customFormat="true" ht="15" hidden="false" customHeight="true" outlineLevel="0" collapsed="false">
      <c r="A39" s="55" t="s">
        <v>5224</v>
      </c>
      <c r="B39" s="34" t="s">
        <v>5225</v>
      </c>
      <c r="C39" s="50"/>
      <c r="D39" s="55" t="s">
        <v>5224</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t="n">
        <v>3</v>
      </c>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t="n">
        <v>3</v>
      </c>
      <c r="C47" s="50"/>
      <c r="D47" s="26" t="s">
        <v>5232</v>
      </c>
      <c r="E47" s="62"/>
    </row>
    <row r="48" s="17" customFormat="true" ht="15" hidden="false" customHeight="false" outlineLevel="0" collapsed="false">
      <c r="A48" s="33" t="s">
        <v>5233</v>
      </c>
      <c r="B48" s="62" t="n">
        <v>4</v>
      </c>
      <c r="C48" s="50"/>
      <c r="D48" s="26" t="s">
        <v>5233</v>
      </c>
      <c r="E48" s="62" t="n">
        <v>3</v>
      </c>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4</v>
      </c>
      <c r="C50" s="50"/>
      <c r="D50" s="26" t="s">
        <v>5235</v>
      </c>
      <c r="E50" s="62"/>
    </row>
    <row r="51" s="17" customFormat="true" ht="15" hidden="false" customHeight="false" outlineLevel="0" collapsed="false">
      <c r="A51" s="63" t="s">
        <v>5236</v>
      </c>
      <c r="B51" s="62" t="n">
        <v>3</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2</v>
      </c>
      <c r="C60" s="50"/>
      <c r="D60" s="26" t="s">
        <v>5243</v>
      </c>
      <c r="E60" s="62" t="n">
        <v>2</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row>
    <row r="66" s="17" customFormat="true" ht="15" hidden="false" customHeight="false" outlineLevel="0" collapsed="false">
      <c r="A66" s="33" t="s">
        <v>5247</v>
      </c>
      <c r="B66" s="62"/>
      <c r="C66" s="50"/>
      <c r="D66" s="26" t="s">
        <v>5247</v>
      </c>
      <c r="E66" s="62" t="n">
        <v>2</v>
      </c>
    </row>
    <row r="67" s="17" customFormat="true" ht="15" hidden="false" customHeight="false" outlineLevel="0" collapsed="false">
      <c r="A67" s="33" t="s">
        <v>5248</v>
      </c>
      <c r="B67" s="62" t="n">
        <v>2</v>
      </c>
      <c r="C67" s="50"/>
      <c r="D67" s="26" t="s">
        <v>5248</v>
      </c>
      <c r="E67" s="62" t="n">
        <v>5</v>
      </c>
    </row>
    <row r="68" s="17" customFormat="true" ht="15" hidden="false" customHeight="false" outlineLevel="0" collapsed="false">
      <c r="A68" s="33" t="s">
        <v>5249</v>
      </c>
      <c r="B68" s="62" t="n">
        <v>4</v>
      </c>
      <c r="C68" s="50"/>
      <c r="D68" s="26" t="s">
        <v>5249</v>
      </c>
      <c r="E68" s="62" t="n">
        <v>3</v>
      </c>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3</v>
      </c>
      <c r="C74" s="50"/>
      <c r="D74" s="26" t="s">
        <v>5253</v>
      </c>
      <c r="E74" s="62" t="n">
        <v>3</v>
      </c>
    </row>
    <row r="75" s="17" customFormat="true" ht="15" hidden="false" customHeight="false" outlineLevel="0" collapsed="false">
      <c r="A75" s="33" t="s">
        <v>5254</v>
      </c>
      <c r="B75" s="62" t="n">
        <v>2</v>
      </c>
      <c r="C75" s="50"/>
      <c r="D75" s="26" t="s">
        <v>5254</v>
      </c>
      <c r="E75" s="62" t="n">
        <v>2</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3</v>
      </c>
      <c r="C84" s="50"/>
      <c r="D84" s="26" t="s">
        <v>5261</v>
      </c>
      <c r="E84" s="62" t="n">
        <v>3</v>
      </c>
    </row>
    <row r="85" s="17" customFormat="true" ht="15" hidden="false" customHeight="false" outlineLevel="0" collapsed="false">
      <c r="A85" s="33" t="s">
        <v>5262</v>
      </c>
      <c r="B85" s="62" t="n">
        <v>1</v>
      </c>
      <c r="C85" s="50"/>
      <c r="D85" s="26" t="s">
        <v>5262</v>
      </c>
      <c r="E85" s="62"/>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c r="C87" s="50"/>
      <c r="D87" s="26" t="s">
        <v>5264</v>
      </c>
      <c r="E87" s="62"/>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2377</v>
      </c>
      <c r="B97" s="79" t="str">
        <f aca="false">IF(A97="NEWCOD",IF(ISBLANK(G97),"renseigner le champ 'Nouveau taxon'",G97),VLOOKUP(A97,'Ref Taxo'!A:B,2,FALSE()))</f>
        <v>Iris pseudacorus</v>
      </c>
      <c r="C97" s="80" t="n">
        <f aca="false">IF(A97="NEWCOD",IF(ISBLANK(H97),"NoCod",H97),VLOOKUP(A97,'Ref Taxo'!A:D,4,FALSE()))</f>
        <v>1601</v>
      </c>
      <c r="D97" s="81" t="n">
        <v>0.08</v>
      </c>
      <c r="E97" s="82" t="n">
        <v>0</v>
      </c>
      <c r="F97" s="82" t="s">
        <v>5277</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v>
      </c>
      <c r="E98" s="82" t="n">
        <v>0.0097</v>
      </c>
      <c r="F98" s="82" t="s">
        <v>5277</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0.1305</v>
      </c>
      <c r="E99" s="82" t="n">
        <v>0.0202</v>
      </c>
      <c r="F99" s="82" t="s">
        <v>5277</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7.3609</v>
      </c>
      <c r="E100" s="82" t="n">
        <v>1.4636</v>
      </c>
      <c r="F100" s="82" t="s">
        <v>5277</v>
      </c>
      <c r="G100" s="85"/>
      <c r="H100" s="86"/>
    </row>
    <row r="101" customFormat="false" ht="15" hidden="false" customHeight="false" outlineLevel="0" collapsed="false">
      <c r="A101" s="78" t="s">
        <v>1106</v>
      </c>
      <c r="B101" s="79" t="str">
        <f aca="false">IF(A101="NEWCOD",IF(ISBLANK(G101),"renseigner le champ 'Nouveau taxon'",G101),VLOOKUP(A101,'Ref Taxo'!A:B,2,FALSE()))</f>
        <v>Cladophora</v>
      </c>
      <c r="C101" s="80" t="n">
        <f aca="false">IF(A101="NEWCOD",IF(ISBLANK(H101),"NoCod",H101),VLOOKUP(A101,'Ref Taxo'!A:D,4,FALSE()))</f>
        <v>1124</v>
      </c>
      <c r="D101" s="81" t="n">
        <v>5.4535</v>
      </c>
      <c r="E101" s="82" t="n">
        <v>0.9235</v>
      </c>
      <c r="F101" s="82" t="s">
        <v>5277</v>
      </c>
      <c r="G101" s="85"/>
      <c r="H101" s="86"/>
    </row>
    <row r="102" customFormat="false" ht="15" hidden="false" customHeight="false" outlineLevel="0" collapsed="false">
      <c r="A102" s="78" t="s">
        <v>2100</v>
      </c>
      <c r="B102" s="79" t="str">
        <f aca="false">IF(A102="NEWCOD",IF(ISBLANK(G102),"renseigner le champ 'Nouveau taxon'",G102),VLOOKUP(A102,'Ref Taxo'!A:B,2,FALSE()))</f>
        <v>Gomphonema</v>
      </c>
      <c r="C102" s="80" t="n">
        <f aca="false">IF(A102="NEWCOD",IF(ISBLANK(H102),"NoCod",H102),VLOOKUP(A102,'Ref Taxo'!A:D,4,FALSE()))</f>
        <v>8781</v>
      </c>
      <c r="D102" s="81" t="n">
        <v>0.0005</v>
      </c>
      <c r="E102" s="82" t="n">
        <v>0</v>
      </c>
      <c r="F102" s="82" t="s">
        <v>5277</v>
      </c>
      <c r="G102" s="85"/>
      <c r="H102" s="86"/>
    </row>
    <row r="103" customFormat="false" ht="15" hidden="false" customHeight="false" outlineLevel="0" collapsed="false">
      <c r="A103" s="78" t="s">
        <v>373</v>
      </c>
      <c r="B103" s="79" t="str">
        <f aca="false">IF(A103="NEWCOD",IF(ISBLANK(G103),"renseigner le champ 'Nouveau taxon'",G103),VLOOKUP(A103,'Ref Taxo'!A:B,2,FALSE()))</f>
        <v>Bangia</v>
      </c>
      <c r="C103" s="80" t="n">
        <f aca="false">IF(A103="NEWCOD",IF(ISBLANK(H103),"NoCod",H103),VLOOKUP(A103,'Ref Taxo'!A:D,4,FALSE()))</f>
        <v>1153</v>
      </c>
      <c r="D103" s="81" t="n">
        <v>0.1186</v>
      </c>
      <c r="E103" s="82" t="n">
        <v>0.063</v>
      </c>
      <c r="F103" s="82" t="s">
        <v>5277</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t="n">
        <v>0.02</v>
      </c>
      <c r="F104" s="82" t="s">
        <v>5277</v>
      </c>
      <c r="G104" s="85"/>
      <c r="H104" s="86"/>
    </row>
    <row r="105" customFormat="false" ht="15" hidden="false" customHeight="false" outlineLevel="0" collapsed="false">
      <c r="A105" s="78" t="s">
        <v>307</v>
      </c>
      <c r="B105" s="79" t="str">
        <f aca="false">IF(A105="NEWCOD",IF(ISBLANK(G105),"renseigner le champ 'Nouveau taxon'",G105),VLOOKUP(A105,'Ref Taxo'!A:B,2,FALSE()))</f>
        <v>Audouinella</v>
      </c>
      <c r="C105" s="80" t="n">
        <f aca="false">IF(A105="NEWCOD",IF(ISBLANK(H105),"NoCod",H105),VLOOKUP(A105,'Ref Taxo'!A:D,4,FALSE()))</f>
        <v>6076</v>
      </c>
      <c r="D105" s="81" t="n">
        <v>0.0333</v>
      </c>
      <c r="E105" s="82" t="n">
        <v>0.18</v>
      </c>
      <c r="F105" s="82" t="s">
        <v>5277</v>
      </c>
      <c r="G105" s="85"/>
      <c r="H105" s="86"/>
    </row>
    <row r="106" customFormat="false" ht="15" hidden="false" customHeight="false" outlineLevel="0" collapsed="false">
      <c r="A106" s="78" t="s">
        <v>1058</v>
      </c>
      <c r="B106" s="79" t="str">
        <f aca="false">IF(A106="NEWCOD",IF(ISBLANK(G106),"renseigner le champ 'Nouveau taxon'",G106),VLOOKUP(A106,'Ref Taxo'!A:B,2,FALSE()))</f>
        <v>Cinclidotus danubicus</v>
      </c>
      <c r="C106" s="80" t="n">
        <f aca="false">IF(A106="NEWCOD",IF(ISBLANK(H106),"NoCod",H106),VLOOKUP(A106,'Ref Taxo'!A:D,4,FALSE()))</f>
        <v>1319</v>
      </c>
      <c r="D106" s="81" t="n">
        <v>10.0067</v>
      </c>
      <c r="E106" s="82" t="n">
        <v>0.05</v>
      </c>
      <c r="F106" s="82" t="s">
        <v>5277</v>
      </c>
      <c r="G106" s="85"/>
      <c r="H106" s="86"/>
    </row>
    <row r="107" customFormat="false" ht="15" hidden="false" customHeight="false" outlineLevel="0" collapsed="false">
      <c r="A107" s="78" t="s">
        <v>3728</v>
      </c>
      <c r="B107" s="79" t="str">
        <f aca="false">IF(A107="NEWCOD",IF(ISBLANK(G107),"renseigner le champ 'Nouveau taxon'",G107),VLOOKUP(A107,'Ref Taxo'!A:B,2,FALSE()))</f>
        <v>Potamogeton pectinatus</v>
      </c>
      <c r="C107" s="80" t="n">
        <f aca="false">IF(A107="NEWCOD",IF(ISBLANK(H107),"NoCod",H107),VLOOKUP(A107,'Ref Taxo'!A:D,4,FALSE()))</f>
        <v>1655</v>
      </c>
      <c r="D107" s="81" t="n">
        <v>15</v>
      </c>
      <c r="E107" s="82" t="n">
        <v>0</v>
      </c>
      <c r="F107" s="82" t="s">
        <v>5277</v>
      </c>
      <c r="G107" s="85"/>
      <c r="H107" s="86"/>
    </row>
    <row r="108" customFormat="false" ht="15" hidden="false" customHeight="false" outlineLevel="0" collapsed="false">
      <c r="A108" s="78" t="s">
        <v>3073</v>
      </c>
      <c r="B108" s="79" t="str">
        <f aca="false">IF(A108="NEWCOD",IF(ISBLANK(G108),"renseigner le champ 'Nouveau taxon'",G108),VLOOKUP(A108,'Ref Taxo'!A:B,2,FALSE()))</f>
        <v>Myriophyllum spicatum</v>
      </c>
      <c r="C108" s="80" t="n">
        <f aca="false">IF(A108="NEWCOD",IF(ISBLANK(H108),"NoCod",H108),VLOOKUP(A108,'Ref Taxo'!A:D,4,FALSE()))</f>
        <v>1778</v>
      </c>
      <c r="D108" s="81" t="n">
        <v>0.04</v>
      </c>
      <c r="E108" s="82" t="n">
        <v>0.07</v>
      </c>
      <c r="F108" s="82" t="s">
        <v>5277</v>
      </c>
      <c r="G108" s="85"/>
      <c r="H108" s="86"/>
    </row>
    <row r="109" customFormat="false" ht="15" hidden="false" customHeight="false" outlineLevel="0" collapsed="false">
      <c r="A109" s="78" t="s">
        <v>465</v>
      </c>
      <c r="B109" s="79" t="str">
        <f aca="false">IF(A109="NEWCOD",IF(ISBLANK(G109),"renseigner le champ 'Nouveau taxon'",G109),VLOOKUP(A109,'Ref Taxo'!A:B,2,FALSE()))</f>
        <v>Bolboschoenus maritimus</v>
      </c>
      <c r="C109" s="80" t="n">
        <f aca="false">IF(A109="NEWCOD",IF(ISBLANK(H109),"NoCod",H109),VLOOKUP(A109,'Ref Taxo'!A:D,4,FALSE()))</f>
        <v>19533</v>
      </c>
      <c r="D109" s="81" t="n">
        <v>0.01</v>
      </c>
      <c r="E109" s="82" t="n">
        <v>0</v>
      </c>
      <c r="F109" s="82" t="s">
        <v>5278</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t="n">
        <v>0.01</v>
      </c>
      <c r="E110" s="82" t="n">
        <v>0</v>
      </c>
      <c r="F110" s="82" t="s">
        <v>5277</v>
      </c>
      <c r="G110" s="85"/>
      <c r="H110" s="86"/>
    </row>
    <row r="111" customFormat="false" ht="15" hidden="false" customHeight="false" outlineLevel="0" collapsed="false">
      <c r="A111" s="78" t="s">
        <v>3717</v>
      </c>
      <c r="B111" s="79" t="str">
        <f aca="false">IF(A111="NEWCOD",IF(ISBLANK(G111),"renseigner le champ 'Nouveau taxon'",G111),VLOOKUP(A111,'Ref Taxo'!A:B,2,FALSE()))</f>
        <v>Potamogeton nodosus</v>
      </c>
      <c r="C111" s="80" t="n">
        <f aca="false">IF(A111="NEWCOD",IF(ISBLANK(H111),"NoCod",H111),VLOOKUP(A111,'Ref Taxo'!A:D,4,FALSE()))</f>
        <v>1652</v>
      </c>
      <c r="D111" s="81" t="n">
        <v>0.01</v>
      </c>
      <c r="E111" s="82" t="n">
        <v>0.14</v>
      </c>
      <c r="F111" s="82" t="s">
        <v>5277</v>
      </c>
      <c r="G111" s="85"/>
      <c r="H111" s="86"/>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t="n">
        <v>0.01</v>
      </c>
      <c r="E112" s="82" t="n">
        <v>0</v>
      </c>
      <c r="F112" s="82" t="s">
        <v>5277</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t="n">
        <v>0.01</v>
      </c>
      <c r="F113" s="82" t="s">
        <v>5278</v>
      </c>
      <c r="G113" s="85"/>
      <c r="H113" s="86"/>
    </row>
    <row r="114" customFormat="false" ht="1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t="n">
        <v>0</v>
      </c>
      <c r="E114" s="82" t="n">
        <v>0.01</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DUPART Christine</cp:lastModifiedBy>
  <cp:lastPrinted>2021-08-09T15:00:08Z</cp:lastPrinted>
  <dcterms:modified xsi:type="dcterms:W3CDTF">2021-09-24T12:40:24Z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