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9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<sst xmlns="http://schemas.openxmlformats.org/spreadsheetml/2006/main" count="6470" uniqueCount="5303">
  <si>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</si>
  <si>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</si>
  <si>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</si>
  <si>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</si>
  <si>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</si>
  <si>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</si>
  <si>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</si>
  <si>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</si>
  <si>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</si>
  <si>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</si>
  <si>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</si>
  <si>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</si>
  <si>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</si>
  <si>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</si>
  <si>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</si>
  <si>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</si>
  <si>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</si>
  <si>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</si>
  <si>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</si>
  <si>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</si>
  <si>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</si>
  <si>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</si>
  <si>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</si>
  <si>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</si>
  <si>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</si>
  <si>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</si>
  <si>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</si>
  <si>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</si>
  <si>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</si>
  <si>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</si>
  <si>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</si>
  <si>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</si>
  <si>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</si>
  <si>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</si>
  <si>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</si>
  <si>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</si>
  <si>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</si>
  <si>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</si>
  <si>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</si>
  <si>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</si>
  <si>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</si>
  <si>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</si>
  <si>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</si>
  <si>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</si>
  <si>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</si>
  <si>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</si>
  <si>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</si>
  <si>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</si>
  <si>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</si>
  <si>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</si>
  <si>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</si>
  <si>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</si>
  <si>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</si>
  <si>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</si>
  <si>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</si>
  <si>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</si>
  <si>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</si>
  <si>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</si>
  <si>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</si>
  <si>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</si>
  <si>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</si>
  <si>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</si>
  <si>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</si>
  <si>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</si>
  <si>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</si>
  <si>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</si>
  <si>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</si>
  <si>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</si>
  <si>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</si>
  <si>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</si>
  <si>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</si>
  <si>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</si>
  <si>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</si>
  <si>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</si>
  <si>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</si>
  <si>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</si>
  <si>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</si>
  <si>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</si>
  <si>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</si>
  <si>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</si>
  <si>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</si>
  <si>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</si>
  <si>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</si>
  <si>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</si>
  <si>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</si>
  <si>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</si>
  <si>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</si>
  <si>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</si>
  <si>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</si>
  <si>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</si>
  <si>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</si>
  <si>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</si>
  <si>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</si>
  <si>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</si>
  <si>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</si>
  <si>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</si>
  <si>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</si>
  <si>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</si>
  <si>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</si>
  <si>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</si>
  <si>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</si>
  <si>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</si>
  <si>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</si>
  <si>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</si>
  <si>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</si>
  <si>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</si>
  <si>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</si>
  <si>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</si>
  <si>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</si>
  <si>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</si>
  <si>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</si>
  <si>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</si>
  <si>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</si>
  <si>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</si>
  <si>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</si>
  <si>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</si>
  <si>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</si>
  <si>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</si>
  <si>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</si>
  <si>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</si>
  <si>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</si>
  <si>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</si>
  <si>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</si>
  <si>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</si>
  <si>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</si>
  <si>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</si>
  <si>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</si>
  <si>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</si>
  <si>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</si>
  <si>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</si>
  <si>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</si>
  <si>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</si>
  <si>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</si>
  <si>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</si>
  <si>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</si>
  <si>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</si>
  <si>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</si>
  <si>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</si>
  <si>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</si>
  <si>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</si>
  <si>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</si>
  <si>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</si>
  <si>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</si>
  <si>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</si>
  <si>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</si>
  <si>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</si>
  <si>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</si>
  <si>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</si>
  <si>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</si>
  <si>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</si>
  <si>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</si>
  <si>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</si>
  <si>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</si>
  <si>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</si>
  <si>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</si>
  <si>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</si>
  <si>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</si>
  <si>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</si>
  <si>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</si>
  <si>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</si>
  <si>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</si>
  <si>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</si>
  <si>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</si>
  <si>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</si>
  <si>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</si>
  <si>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</si>
  <si>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</si>
  <si>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</si>
  <si>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</si>
  <si>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</si>
  <si>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</si>
  <si>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</si>
  <si>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</si>
  <si>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</si>
  <si>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</si>
  <si>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</si>
  <si>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</si>
  <si>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</si>
  <si>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</si>
  <si>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</si>
  <si>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</si>
  <si>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</si>
  <si>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</si>
  <si>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</si>
  <si>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</si>
  <si>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</si>
  <si>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</si>
  <si>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</si>
  <si>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</si>
  <si>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</si>
  <si>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</si>
  <si>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</si>
  <si>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</si>
  <si>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</si>
  <si>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</si>
  <si>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</si>
  <si>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</si>
  <si>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</si>
  <si>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</si>
  <si>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</si>
  <si>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</si>
  <si>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</si>
  <si>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</si>
  <si>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</si>
  <si>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</si>
  <si>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</si>
  <si>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</si>
  <si>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</si>
  <si>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</si>
  <si>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</si>
  <si>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</si>
  <si>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</si>
  <si>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</si>
  <si>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</si>
  <si>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</si>
  <si>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</si>
  <si>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</si>
  <si>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</si>
  <si>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</si>
  <si>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</si>
  <si>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</si>
  <si>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</si>
  <si>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</si>
  <si>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</si>
  <si>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</si>
  <si>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</si>
  <si>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</si>
  <si>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</si>
  <si>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</si>
  <si>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</si>
  <si>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</si>
  <si>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</si>
  <si>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</si>
  <si>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</si>
  <si>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</si>
  <si>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</si>
  <si>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</si>
  <si>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</si>
  <si>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</si>
  <si>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</si>
  <si>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</si>
  <si>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</si>
  <si>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</si>
  <si>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</si>
  <si>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</si>
  <si>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</si>
  <si>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</si>
  <si>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</si>
  <si>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</si>
  <si>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</si>
  <si>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</si>
  <si>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</si>
  <si>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</si>
  <si>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</si>
  <si>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</si>
  <si>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</si>
  <si>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</si>
  <si>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</si>
  <si>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</si>
  <si>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</si>
  <si>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</si>
  <si>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</si>
  <si>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</si>
  <si>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</si>
  <si>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</si>
  <si>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</si>
  <si>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</si>
  <si>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</si>
  <si>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</si>
  <si>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</si>
  <si>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</si>
  <si>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</si>
  <si>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</si>
  <si>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</si>
  <si>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</si>
  <si>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</si>
  <si>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</si>
  <si>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</si>
  <si>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</si>
  <si>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</si>
  <si>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</si>
  <si>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</si>
  <si>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</si>
  <si>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</si>
  <si>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</si>
  <si>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</si>
  <si>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</si>
  <si>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</si>
  <si>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</si>
  <si>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</si>
  <si>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</si>
  <si>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</si>
  <si>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</si>
  <si>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</si>
  <si>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</si>
  <si>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</si>
  <si>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</si>
  <si>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</si>
  <si>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</si>
  <si>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</si>
  <si>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</si>
  <si>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</si>
  <si>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</si>
  <si>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</si>
  <si>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</si>
  <si>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</si>
  <si>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</si>
  <si>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</si>
  <si>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</si>
  <si>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</si>
  <si>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</si>
  <si>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</si>
  <si>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</si>
  <si>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</si>
  <si>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</si>
  <si>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</si>
  <si>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</si>
  <si>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</si>
  <si>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</si>
  <si>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</si>
  <si>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</si>
  <si>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</si>
  <si>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</si>
  <si>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</si>
  <si>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</si>
  <si>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</si>
  <si>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</si>
  <si>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</si>
  <si>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</si>
  <si>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</si>
  <si>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</si>
  <si>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</si>
  <si>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</si>
  <si>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</si>
  <si>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</si>
  <si>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</si>
  <si>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</si>
  <si>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</si>
  <si>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</si>
  <si>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</si>
  <si>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</si>
  <si>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</si>
  <si>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</si>
  <si>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</si>
  <si>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</si>
  <si>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</si>
  <si>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</si>
  <si>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</si>
  <si>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</si>
  <si>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</si>
  <si>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</si>
  <si>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</si>
  <si>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</si>
  <si>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</si>
  <si>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</si>
  <si>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</si>
  <si>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</si>
  <si>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</si>
  <si>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</si>
  <si>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</si>
  <si>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</si>
  <si>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</si>
  <si>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</si>
  <si>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</si>
  <si>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</si>
  <si>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</si>
  <si>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</si>
  <si>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</si>
  <si>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</si>
  <si>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</si>
  <si>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</si>
  <si>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</si>
  <si>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</si>
  <si>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</si>
  <si>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</si>
  <si>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</si>
  <si>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</si>
  <si>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</si>
  <si>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</si>
  <si>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</si>
  <si>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</si>
  <si>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</si>
  <si>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</si>
  <si>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</si>
  <si>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</si>
  <si>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</si>
  <si>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</si>
  <si>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</si>
  <si>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</si>
  <si>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</si>
  <si>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</si>
  <si>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</si>
  <si>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</si>
  <si>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</si>
  <si>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</si>
  <si>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</si>
  <si>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</si>
  <si>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</si>
  <si>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</si>
  <si>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</si>
  <si>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</si>
  <si>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</si>
  <si>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</si>
  <si>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</si>
  <si>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</si>
  <si>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</si>
  <si>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</si>
  <si>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</si>
  <si>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</si>
  <si>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</si>
  <si>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</si>
  <si>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</si>
  <si>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</si>
  <si>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</si>
  <si>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</si>
  <si>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</si>
  <si>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</si>
  <si>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</si>
  <si>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</si>
  <si>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</si>
  <si>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</si>
  <si>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</si>
  <si>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</si>
  <si>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</si>
  <si>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</si>
  <si>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</si>
  <si>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</si>
  <si>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</si>
  <si>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</si>
  <si>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</si>
  <si>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</si>
  <si>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</si>
  <si>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</si>
  <si>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</si>
  <si>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</si>
  <si>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</si>
  <si>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</si>
  <si>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</si>
  <si>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</si>
  <si>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</si>
  <si>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</si>
  <si>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</si>
  <si>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</si>
  <si>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</si>
  <si>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</si>
  <si>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</si>
  <si>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</si>
  <si>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</si>
  <si>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</si>
  <si>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</si>
  <si>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</si>
  <si>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</si>
  <si>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</si>
  <si>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</si>
  <si>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</si>
  <si>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</si>
  <si>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</si>
  <si>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</si>
  <si>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</si>
  <si>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</si>
  <si>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</si>
  <si>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</si>
  <si>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</si>
  <si>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</si>
  <si>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</si>
  <si>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</si>
  <si>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</si>
  <si>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</si>
  <si>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</si>
  <si>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</si>
  <si>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</si>
  <si>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</si>
  <si>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</si>
  <si>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</si>
  <si>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</si>
  <si>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</si>
  <si>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</si>
  <si>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</si>
  <si>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</si>
  <si>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</si>
  <si>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</si>
  <si>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</si>
  <si>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</si>
  <si>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</si>
  <si>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</si>
  <si>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</si>
  <si>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</si>
  <si>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</si>
  <si>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</si>
  <si>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</si>
  <si>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</si>
  <si>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</si>
  <si>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</si>
  <si>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</si>
  <si>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</si>
  <si>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</si>
  <si>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</si>
  <si>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</si>
  <si>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</si>
  <si>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</si>
  <si>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</si>
  <si>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</si>
  <si>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</si>
  <si>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</si>
  <si>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</si>
  <si>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</si>
  <si>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</si>
  <si>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</si>
  <si>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</si>
  <si>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</si>
  <si>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</si>
  <si>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</si>
  <si>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</si>
  <si>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</si>
  <si>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</si>
  <si>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</si>
  <si>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</si>
  <si>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</si>
  <si>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</si>
  <si>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</si>
  <si>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</si>
  <si>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</si>
  <si>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</si>
  <si>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</si>
  <si>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</si>
  <si>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</si>
  <si>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</si>
  <si>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</si>
  <si>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</si>
  <si>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</si>
  <si>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</si>
  <si>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</si>
  <si>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</si>
  <si>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</si>
  <si>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</si>
  <si>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</si>
  <si>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</si>
  <si>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</si>
  <si>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</si>
  <si>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</si>
  <si>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</si>
  <si>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</si>
  <si>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</si>
  <si>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</si>
  <si>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</si>
  <si>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</si>
  <si>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</si>
  <si>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</si>
  <si>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</si>
  <si>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</si>
  <si>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</si>
  <si>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</si>
  <si>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</si>
  <si>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</si>
  <si>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</si>
  <si>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</si>
  <si>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</si>
  <si>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</si>
  <si>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</si>
  <si>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</si>
  <si>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</si>
  <si>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</si>
  <si>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</si>
  <si>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</si>
  <si>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</si>
  <si>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</si>
  <si>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</si>
  <si>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</si>
  <si>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</si>
  <si>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</si>
  <si>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</si>
  <si>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</si>
  <si>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</si>
  <si>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</si>
  <si>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</si>
  <si>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</si>
  <si>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</si>
  <si>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</si>
  <si>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</si>
  <si>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</si>
  <si>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</si>
  <si>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</si>
  <si>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</si>
  <si>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</si>
  <si>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</si>
  <si>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</si>
  <si>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</si>
  <si>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</si>
  <si>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</si>
  <si>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</si>
  <si>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</si>
  <si>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</si>
  <si>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</si>
  <si>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</si>
  <si>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</si>
  <si>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</si>
  <si>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</si>
  <si>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</si>
  <si>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</si>
  <si>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</si>
  <si>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</si>
  <si>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</si>
  <si>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</si>
  <si>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</si>
  <si>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</si>
  <si>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</si>
  <si>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</si>
  <si>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</si>
  <si>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</si>
  <si>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</si>
  <si>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</si>
  <si>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</si>
  <si>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</si>
  <si>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</si>
  <si>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</si>
  <si>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</si>
  <si>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</si>
  <si>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</si>
  <si>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</si>
  <si>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</si>
  <si>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</si>
  <si>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</si>
  <si>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</si>
  <si>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</si>
  <si>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</si>
  <si>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</si>
  <si>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</si>
  <si>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</si>
  <si>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</si>
  <si>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</si>
  <si>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</si>
  <si>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</si>
  <si>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</si>
  <si>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</si>
  <si>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</si>
  <si>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</si>
  <si>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</si>
  <si>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</si>
  <si>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</si>
  <si>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</si>
  <si>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</si>
  <si>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</si>
  <si>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</si>
  <si>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</si>
  <si>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</si>
  <si>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</si>
  <si>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</si>
  <si>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</si>
  <si>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</si>
  <si>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</si>
  <si>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</si>
  <si>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</si>
  <si>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</si>
  <si>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</si>
  <si>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</si>
  <si>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</si>
  <si>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</si>
  <si>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</si>
  <si>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</si>
  <si>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</si>
  <si>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</si>
  <si>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</si>
  <si>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</si>
  <si>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</si>
  <si>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</si>
  <si>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</si>
  <si>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</si>
  <si>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</si>
  <si>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</si>
  <si>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</si>
  <si>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</si>
  <si>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</si>
  <si>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</si>
  <si>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</si>
  <si>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</si>
  <si>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</si>
  <si>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</si>
  <si>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</si>
  <si>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</si>
  <si>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</si>
  <si>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</si>
  <si>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</si>
  <si>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</si>
  <si>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</si>
  <si>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</si>
  <si>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</si>
  <si>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</si>
  <si>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</si>
  <si>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</si>
  <si>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</si>
  <si>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</si>
  <si>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</si>
  <si>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</si>
  <si>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</si>
  <si>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</si>
  <si>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</si>
  <si>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</si>
  <si>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</si>
  <si>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</si>
  <si>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</si>
  <si>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</si>
  <si>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</si>
  <si>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</si>
  <si>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</si>
  <si>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</si>
  <si>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</si>
  <si>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</si>
  <si>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</si>
  <si>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</si>
  <si>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</si>
  <si>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</si>
  <si>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</si>
  <si>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</si>
  <si>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</si>
  <si>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</si>
  <si>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</si>
  <si>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</si>
  <si>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</si>
  <si>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</si>
  <si>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</si>
  <si>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</si>
  <si>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</si>
  <si>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</si>
  <si>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</si>
  <si>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</si>
  <si>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</si>
  <si>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</si>
  <si>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</si>
  <si>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</si>
  <si>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</si>
  <si>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</si>
  <si>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</si>
  <si>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</si>
  <si>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</si>
  <si>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</si>
  <si>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</si>
  <si>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</si>
  <si>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</si>
  <si>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</si>
  <si>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</si>
  <si>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</si>
  <si>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</si>
  <si>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</si>
  <si>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</si>
  <si>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</si>
  <si>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</si>
  <si>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</si>
  <si>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</si>
  <si>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</si>
  <si>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</si>
  <si>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</si>
  <si>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</si>
  <si>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</si>
  <si>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</si>
  <si>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</si>
  <si>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</si>
  <si>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</si>
  <si>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</si>
  <si>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</si>
  <si>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</si>
  <si>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</si>
  <si>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</si>
  <si>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</si>
  <si>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</si>
  <si>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</si>
  <si>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</si>
  <si>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</si>
  <si>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</si>
  <si>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</si>
  <si>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</si>
  <si>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</si>
  <si>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</si>
  <si>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</si>
  <si>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</si>
  <si>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</si>
  <si>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</si>
  <si>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</si>
  <si>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</si>
  <si>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</si>
  <si>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</si>
  <si>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</si>
  <si>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</si>
  <si>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</si>
  <si>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</si>
  <si>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</si>
  <si>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</si>
  <si>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</si>
  <si>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</si>
  <si>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</si>
  <si>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</si>
  <si>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</si>
  <si>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</si>
  <si>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</si>
  <si>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</si>
  <si>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</si>
  <si>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</si>
  <si>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</si>
  <si>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</si>
  <si>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</si>
  <si>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</si>
  <si>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</si>
  <si>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</si>
  <si>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</si>
  <si>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</si>
  <si>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</si>
  <si>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</si>
  <si>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</si>
  <si>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</si>
  <si>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</si>
  <si>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</si>
  <si>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</si>
  <si>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</si>
  <si>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</si>
  <si>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</si>
  <si>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</si>
  <si>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</si>
  <si>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</si>
  <si>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</si>
  <si>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</si>
  <si>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</si>
  <si>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</si>
  <si>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</si>
  <si>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</si>
  <si>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</si>
  <si>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</si>
  <si>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</si>
  <si>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</si>
  <si>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</si>
  <si>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</si>
  <si>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</si>
  <si>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</si>
  <si>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</si>
  <si>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</si>
  <si>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</si>
  <si>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</si>
  <si>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</si>
  <si>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</si>
  <si>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</si>
  <si>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</si>
  <si>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</si>
  <si>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</si>
  <si>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</si>
  <si>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</si>
  <si>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</si>
  <si>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</si>
  <si>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</si>
  <si>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</si>
  <si>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</si>
  <si>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</si>
  <si>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</si>
  <si>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</si>
  <si>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</si>
  <si>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</si>
  <si>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</si>
  <si>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</si>
  <si>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</si>
  <si>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</si>
  <si>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</si>
  <si>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</si>
  <si>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</si>
  <si>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</si>
  <si>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</si>
  <si>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</si>
  <si>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</si>
  <si>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</si>
  <si>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</si>
  <si>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</si>
  <si>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</si>
  <si>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</si>
  <si>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</si>
  <si>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</si>
  <si>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</si>
  <si>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</si>
  <si>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</si>
  <si>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</si>
  <si>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</si>
  <si>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</si>
  <si>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</si>
  <si>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</si>
  <si>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</si>
  <si>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</si>
  <si>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</si>
  <si>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</si>
  <si>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</si>
  <si>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</si>
  <si>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</si>
  <si>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</si>
  <si>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</si>
  <si>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</si>
  <si>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</si>
  <si>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</si>
  <si>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</si>
  <si>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</si>
  <si>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</si>
  <si>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</si>
  <si>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</si>
  <si>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</si>
  <si>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</si>
  <si>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</si>
  <si>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</si>
  <si>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</si>
  <si>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</si>
  <si>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</si>
  <si>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</si>
  <si>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</si>
  <si>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</si>
  <si>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</si>
  <si>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</si>
  <si>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</si>
  <si>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</si>
  <si>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</si>
  <si>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</si>
  <si>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</si>
  <si>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</si>
  <si>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</si>
  <si>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</si>
  <si>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</si>
  <si>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</si>
  <si>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</si>
  <si>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</si>
  <si>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</si>
  <si>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</si>
  <si>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</si>
  <si>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</si>
  <si>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</si>
  <si>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</si>
  <si>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</si>
  <si>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</si>
  <si>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</si>
  <si>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</si>
  <si>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</si>
  <si>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</si>
  <si>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</si>
  <si>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</si>
  <si>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</si>
  <si>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</si>
  <si>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</si>
  <si>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</si>
  <si>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</si>
  <si>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</si>
  <si>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</si>
  <si>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</si>
  <si>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</si>
  <si>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</si>
  <si>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</si>
  <si>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</si>
  <si>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</si>
  <si>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</si>
  <si>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</si>
  <si>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</si>
  <si>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</si>
  <si>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</si>
  <si>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</si>
  <si>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</si>
  <si>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</si>
  <si>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</si>
  <si>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</si>
  <si>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</si>
  <si>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</si>
  <si>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</si>
  <si>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</si>
  <si>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</si>
  <si>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</si>
  <si>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</si>
  <si>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</si>
  <si>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</si>
  <si>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</si>
  <si>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</si>
  <si>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</si>
  <si>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</si>
  <si>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</si>
  <si>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</si>
  <si>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</si>
  <si>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</si>
  <si>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</si>
  <si>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</si>
  <si>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</si>
  <si>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</si>
  <si>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</si>
  <si>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</si>
  <si>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</si>
  <si>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</si>
  <si>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</si>
  <si>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</si>
  <si>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</si>
  <si>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</si>
  <si>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</si>
  <si>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</si>
  <si>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</si>
  <si>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</si>
  <si>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</si>
  <si>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</si>
  <si>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</si>
  <si>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</si>
  <si>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</si>
  <si>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</si>
  <si>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</si>
  <si>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</si>
  <si>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</si>
  <si>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</si>
  <si>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</si>
  <si>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</si>
  <si>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</si>
  <si>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</si>
  <si>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</si>
  <si>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</si>
  <si>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</si>
  <si>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</si>
  <si>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</si>
  <si>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</si>
  <si>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</si>
  <si>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</si>
  <si>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</si>
  <si>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</si>
  <si>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</si>
  <si>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</si>
  <si>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</si>
  <si>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</si>
  <si>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</si>
  <si>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</si>
  <si>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</si>
  <si>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</si>
  <si>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</si>
  <si>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</si>
  <si>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</si>
  <si>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</si>
  <si>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</si>
  <si>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</si>
  <si>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</si>
  <si>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</si>
  <si>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</si>
  <si>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</si>
  <si>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</si>
  <si>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</si>
  <si>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</si>
  <si>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</si>
  <si>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</si>
  <si>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</si>
  <si>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</si>
  <si>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</si>
  <si>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</si>
  <si>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</si>
  <si>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</si>
  <si>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</si>
  <si>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</si>
  <si>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</si>
  <si>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</si>
  <si>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</si>
  <si>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</si>
  <si>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</si>
  <si>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</si>
  <si>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</si>
  <si>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</si>
  <si>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</si>
  <si>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</si>
  <si>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</si>
  <si>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</si>
  <si>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</si>
  <si>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</si>
  <si>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</si>
  <si>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</si>
  <si>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</si>
  <si>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</si>
  <si>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</si>
  <si>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</si>
  <si>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</si>
  <si>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</si>
  <si>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</si>
  <si>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</si>
  <si>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</si>
  <si>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</si>
  <si>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</si>
  <si>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</si>
  <si>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</si>
  <si>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</si>
  <si>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</si>
  <si>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</si>
  <si>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</si>
  <si>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</si>
  <si>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</si>
  <si>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</si>
  <si>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</si>
  <si>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</si>
  <si>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</si>
  <si>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</si>
  <si>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</si>
  <si>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</si>
  <si>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</si>
  <si>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</si>
  <si>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</si>
  <si>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</si>
  <si>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</si>
  <si>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</si>
  <si>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</si>
  <si>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</si>
  <si>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</si>
  <si>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</si>
  <si>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</si>
  <si>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</si>
  <si>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</si>
  <si>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</si>
  <si>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</si>
  <si>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</si>
  <si>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</si>
  <si>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</si>
  <si>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</si>
  <si>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</si>
  <si>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</si>
  <si>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</si>
  <si>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</si>
  <si>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</si>
  <si>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</si>
  <si>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</si>
  <si>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</si>
  <si>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</si>
  <si>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</si>
  <si>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</si>
  <si>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</si>
  <si>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</si>
  <si>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</si>
  <si>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</si>
  <si>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</si>
  <si>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</si>
  <si>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</si>
  <si>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</si>
  <si>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</si>
  <si>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</si>
  <si>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</si>
  <si>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</si>
  <si>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</si>
  <si>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</si>
  <si>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</si>
  <si>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</si>
  <si>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</si>
  <si>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</si>
  <si>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</si>
  <si>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</si>
  <si>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</si>
  <si>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</si>
  <si>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</si>
  <si>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</si>
  <si>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</si>
  <si>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</si>
  <si>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</si>
  <si>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</si>
  <si>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</si>
  <si>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</si>
  <si>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</si>
  <si>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</si>
  <si>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</si>
  <si>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</si>
  <si>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</si>
  <si>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</si>
  <si>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</si>
  <si>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</si>
  <si>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</si>
  <si>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</si>
  <si>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</si>
  <si>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</si>
  <si>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</si>
  <si>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</si>
  <si>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</si>
  <si>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</si>
  <si>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</si>
  <si>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</si>
  <si>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</si>
  <si>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</si>
  <si>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</si>
  <si>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</si>
  <si>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</si>
  <si>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</si>
  <si>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</si>
  <si>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</si>
  <si>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</si>
  <si>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</si>
  <si>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</si>
  <si>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</si>
  <si>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</si>
  <si>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</si>
  <si>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</si>
  <si>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</si>
  <si>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</si>
  <si>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</si>
  <si>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</si>
  <si>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</si>
  <si>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</si>
  <si>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</si>
  <si>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</si>
  <si>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</si>
  <si>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</si>
  <si>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</si>
  <si>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</si>
  <si>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</si>
  <si>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</si>
  <si>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</si>
  <si>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</si>
  <si>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</si>
  <si>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</si>
  <si>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</si>
  <si>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</si>
  <si>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</si>
  <si>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</si>
  <si>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</si>
  <si>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</si>
  <si>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</si>
  <si>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</si>
  <si>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</si>
  <si>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</si>
  <si>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</si>
  <si>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</si>
  <si>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</si>
  <si>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</si>
  <si>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</si>
  <si>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</si>
  <si>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</si>
  <si>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</si>
  <si>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</si>
  <si>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</si>
  <si>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</si>
  <si>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</si>
  <si>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</si>
  <si>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</si>
  <si>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</si>
  <si>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</si>
  <si>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</si>
  <si>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</si>
  <si>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</si>
  <si>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</si>
  <si>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</si>
  <si>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</si>
  <si>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</si>
  <si>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</si>
  <si>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</si>
  <si>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</si>
  <si>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</si>
  <si>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</si>
  <si>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</si>
  <si>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</si>
  <si>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</si>
  <si>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</si>
  <si>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</si>
  <si>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</si>
  <si>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</si>
  <si>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</si>
  <si>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</si>
  <si>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</si>
  <si>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</si>
  <si>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</si>
  <si>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</si>
  <si>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</si>
  <si>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</si>
  <si>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</si>
  <si>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</si>
  <si>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</si>
  <si>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</si>
  <si>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</si>
  <si>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</si>
  <si>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</si>
  <si>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</si>
  <si>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</si>
  <si>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</si>
  <si>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</si>
  <si>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</si>
  <si>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</si>
  <si>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</si>
  <si>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</si>
  <si>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</si>
  <si>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</si>
  <si>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</si>
  <si>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</si>
  <si>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</si>
  <si>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</si>
  <si>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</si>
  <si>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</si>
  <si>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</si>
  <si>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</si>
  <si>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</si>
  <si>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</si>
  <si>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</si>
  <si>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</si>
  <si>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</si>
  <si>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</si>
  <si>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</si>
  <si>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</si>
  <si>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</si>
  <si>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</si>
  <si>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</si>
  <si>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</si>
  <si>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</si>
  <si>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</si>
  <si>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</si>
  <si>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</si>
  <si>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</si>
  <si>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</si>
  <si>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</si>
  <si>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</si>
  <si>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</si>
  <si>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</si>
  <si>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</si>
  <si>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</si>
  <si>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</si>
  <si>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</si>
  <si>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</si>
  <si>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</si>
  <si>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</si>
  <si>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</si>
  <si>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</si>
  <si>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</si>
  <si>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</si>
  <si>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</si>
  <si>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</si>
  <si>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</si>
  <si>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</si>
  <si>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</si>
  <si>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</si>
  <si>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</si>
  <si>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</si>
  <si>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</si>
  <si>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</si>
  <si>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</si>
  <si>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</si>
  <si>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</si>
  <si>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</si>
  <si>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</si>
  <si>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</si>
  <si>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</si>
  <si>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</si>
  <si>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</si>
  <si>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</si>
  <si>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</si>
  <si>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</si>
  <si>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</si>
  <si>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</si>
  <si>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</si>
  <si>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</si>
  <si>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</si>
  <si>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</si>
  <si>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</si>
  <si>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</si>
  <si>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</si>
  <si>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</si>
  <si>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</si>
  <si>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</si>
  <si>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</si>
  <si>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</si>
  <si>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</si>
  <si>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</si>
  <si>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</si>
  <si>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</si>
  <si>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</si>
  <si>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</si>
  <si>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</si>
  <si>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</si>
  <si>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</si>
  <si>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</si>
  <si>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</si>
  <si>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</si>
  <si>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</si>
  <si>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</si>
  <si>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</si>
  <si>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</si>
  <si>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</si>
  <si>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</si>
  <si>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</si>
  <si>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</si>
  <si>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</si>
  <si>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</si>
  <si>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</si>
  <si>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</si>
  <si>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</si>
  <si>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</si>
  <si>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</si>
  <si>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</si>
  <si>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</si>
  <si>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</si>
  <si>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</si>
  <si>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</si>
  <si>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</si>
  <si>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</si>
  <si>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</si>
  <si>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</si>
  <si>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</si>
  <si>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</si>
  <si>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</si>
  <si>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</si>
  <si>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</si>
  <si>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</si>
  <si>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</si>
  <si>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</si>
  <si>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</si>
  <si>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</si>
  <si>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</si>
  <si>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</si>
  <si>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</si>
  <si>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</si>
  <si>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</si>
  <si>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</si>
  <si>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</si>
  <si>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</si>
  <si>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</si>
  <si>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</si>
  <si>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</si>
  <si>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</si>
  <si>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</si>
  <si>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</si>
  <si>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</si>
  <si>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</si>
  <si>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</si>
  <si>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</si>
  <si>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</si>
  <si>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</si>
  <si>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</si>
  <si>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</si>
  <si>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</si>
  <si>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</si>
  <si>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</si>
  <si>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</si>
  <si>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</si>
  <si>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</si>
  <si>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</si>
  <si>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</si>
  <si>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</si>
  <si>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</si>
  <si>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</si>
  <si>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</si>
  <si>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</si>
  <si>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</si>
  <si>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</si>
  <si>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</si>
  <si>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</si>
  <si>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</si>
  <si>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</si>
  <si>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</si>
  <si>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</si>
  <si>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</si>
  <si>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</si>
  <si>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</si>
  <si>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</si>
  <si>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</si>
  <si>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</si>
  <si>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</si>
  <si>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</si>
  <si>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</si>
  <si>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</si>
  <si>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</si>
  <si>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</si>
  <si>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</si>
  <si>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</si>
  <si>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</si>
  <si>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</si>
  <si>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</si>
  <si>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</si>
  <si>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</si>
  <si>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</si>
  <si>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</si>
  <si>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</si>
  <si>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</si>
  <si>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</si>
  <si>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</si>
  <si>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</si>
  <si>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</si>
  <si>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</si>
  <si>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</si>
  <si>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</si>
  <si>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</si>
  <si>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</si>
  <si>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</si>
  <si>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</si>
  <si>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</si>
  <si>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</si>
  <si>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</si>
  <si>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</si>
  <si>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</si>
  <si>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</si>
  <si>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</si>
  <si>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</si>
  <si>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</si>
  <si>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</si>
  <si>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</si>
  <si>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</si>
  <si>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</si>
  <si>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</si>
  <si>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</si>
  <si>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</si>
  <si>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</si>
  <si>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</si>
  <si>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</si>
  <si>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</si>
  <si>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</si>
  <si>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</si>
  <si>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</si>
  <si>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</si>
  <si>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</si>
  <si>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</si>
  <si>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</si>
  <si>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</si>
  <si>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</si>
  <si>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</si>
  <si>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</si>
  <si>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</si>
  <si>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</si>
  <si>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</si>
  <si>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</si>
  <si>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</si>
  <si>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</si>
  <si>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</si>
  <si>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</si>
  <si>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</si>
  <si>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</si>
  <si>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</si>
  <si>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</si>
  <si>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</si>
  <si>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</si>
  <si>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</si>
  <si>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</si>
  <si>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</si>
  <si>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</si>
  <si>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</si>
  <si>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</si>
  <si>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</si>
  <si>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</si>
  <si>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</si>
  <si>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</si>
  <si>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</si>
  <si>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</si>
  <si>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</si>
  <si>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</si>
  <si>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</si>
  <si>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</si>
  <si>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</si>
  <si>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</si>
  <si>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</si>
  <si>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</si>
  <si>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</si>
  <si>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</si>
  <si>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</si>
  <si>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</si>
  <si>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</si>
  <si>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</si>
  <si>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</si>
  <si>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</si>
  <si>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</si>
  <si>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</si>
  <si>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</si>
  <si>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</si>
  <si>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</si>
  <si>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</si>
  <si>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</si>
  <si>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</si>
  <si>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</si>
  <si>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</si>
  <si>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</si>
  <si>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</si>
  <si>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</si>
  <si>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</si>
  <si>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</si>
  <si>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</si>
  <si>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</si>
  <si>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</si>
  <si>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</si>
  <si>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</si>
  <si>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</si>
  <si>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</si>
  <si>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</si>
  <si>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</si>
  <si>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</si>
  <si>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</si>
  <si>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</si>
  <si>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</si>
  <si>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</si>
  <si>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</si>
  <si>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</si>
  <si>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</si>
  <si>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</si>
  <si>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</si>
  <si>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</si>
  <si>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</si>
  <si>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</si>
  <si>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</si>
  <si>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</si>
  <si>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</si>
  <si>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</si>
  <si>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</si>
  <si>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</si>
  <si>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</si>
  <si>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</si>
  <si>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</si>
  <si>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</si>
  <si>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</si>
  <si>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</si>
  <si>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</si>
  <si>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</si>
  <si>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</si>
  <si>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</si>
  <si>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</si>
  <si>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</si>
  <si>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</si>
  <si>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</si>
  <si>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</si>
  <si>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</si>
  <si>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</si>
  <si>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</si>
  <si>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</si>
  <si>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</si>
  <si>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</si>
  <si>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</si>
  <si>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</si>
  <si>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</si>
  <si>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</si>
  <si>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</si>
  <si>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</si>
  <si>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</si>
  <si>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</si>
  <si>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</si>
  <si>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</si>
  <si>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</si>
  <si>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</si>
  <si>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</si>
  <si>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</si>
  <si>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</si>
  <si>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</si>
  <si>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</si>
  <si>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</si>
  <si>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</si>
  <si>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</si>
  <si>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</si>
  <si>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</si>
  <si>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</si>
  <si>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</si>
  <si>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</si>
  <si>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</si>
  <si>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</si>
  <si>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</si>
  <si>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</si>
  <si>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</si>
  <si>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</si>
  <si>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</si>
  <si>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</si>
  <si>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</si>
  <si>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</si>
  <si>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</si>
  <si>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</si>
  <si>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</si>
  <si>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</si>
  <si>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</si>
  <si>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</si>
  <si>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</si>
  <si>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</si>
  <si>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</si>
  <si>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</si>
  <si>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</si>
  <si>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</si>
  <si>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</si>
  <si>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</si>
  <si>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</si>
  <si>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</si>
  <si>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</si>
  <si>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</si>
  <si>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</si>
  <si>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</si>
  <si>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</si>
  <si>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</si>
  <si>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</si>
  <si>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</si>
  <si>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</si>
  <si>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</si>
  <si>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</si>
  <si>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</si>
  <si>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</si>
  <si>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</si>
  <si>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</si>
  <si>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</si>
  <si>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</si>
  <si>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</si>
  <si>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</si>
  <si>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</si>
  <si>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</si>
  <si>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</si>
  <si>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</si>
  <si>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</si>
  <si>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</si>
  <si>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</si>
  <si>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</si>
  <si>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</si>
  <si>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</si>
  <si>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</si>
  <si>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</si>
  <si>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</si>
  <si>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</si>
  <si>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</si>
  <si>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</si>
  <si>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</si>
  <si>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</si>
  <si>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</si>
  <si>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</si>
  <si>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</si>
  <si>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</si>
  <si>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</si>
  <si>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</si>
  <si>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</si>
  <si>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</si>
  <si>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</si>
  <si>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</si>
  <si>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</si>
  <si>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</si>
  <si>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</si>
  <si>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</si>
  <si>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</si>
  <si>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</si>
  <si>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</si>
  <si>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</si>
  <si>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</si>
  <si>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</si>
  <si>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</si>
  <si>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</si>
  <si>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</si>
  <si>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</si>
  <si>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</si>
  <si>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</si>
  <si>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</si>
  <si>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</si>
  <si>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</si>
  <si>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</si>
  <si>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</si>
  <si>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</si>
  <si>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</si>
  <si>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</si>
  <si>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</si>
  <si>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</si>
  <si>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</si>
  <si>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</si>
  <si>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</si>
  <si>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</si>
  <si>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</si>
  <si>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</si>
  <si>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</si>
  <si>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</si>
  <si>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</si>
  <si>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</si>
  <si>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</si>
  <si>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</si>
  <si>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</si>
  <si>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</si>
  <si>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</si>
  <si>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</si>
  <si>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</si>
  <si>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</si>
  <si>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</si>
  <si>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</si>
  <si>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</si>
  <si>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</si>
  <si>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</si>
  <si>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</si>
  <si>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</si>
  <si>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</si>
  <si>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</si>
  <si>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</si>
  <si>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</si>
  <si>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</si>
  <si>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</si>
  <si>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</si>
  <si>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</si>
  <si>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</si>
  <si>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</si>
  <si>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</si>
  <si>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</si>
  <si>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</si>
  <si>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</si>
  <si>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</si>
  <si>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</si>
  <si>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</si>
  <si>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</si>
  <si>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</si>
  <si>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</si>
  <si>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</si>
  <si>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</si>
  <si>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</si>
  <si>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</si>
  <si>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</si>
  <si>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</si>
  <si>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</si>
  <si>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</si>
  <si>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</si>
  <si>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</si>
  <si>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</si>
  <si>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</si>
  <si>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</si>
  <si>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</si>
  <si>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</si>
  <si>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</si>
  <si>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</si>
  <si>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</si>
  <si>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</si>
  <si>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</si>
  <si>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</si>
  <si>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</si>
  <si>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</si>
  <si>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</si>
  <si>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</si>
  <si>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</si>
  <si>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</si>
  <si>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</si>
  <si>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</si>
  <si>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</si>
  <si>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</si>
  <si>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</si>
  <si>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</si>
  <si>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</si>
  <si>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</si>
  <si>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</si>
  <si>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</si>
  <si>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</si>
  <si>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</si>
  <si>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</si>
  <si>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</si>
  <si>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</si>
  <si>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</si>
  <si>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</si>
  <si>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</si>
  <si>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</si>
  <si>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</si>
  <si>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</si>
  <si>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</si>
  <si>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</si>
  <si>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</si>
  <si>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</si>
  <si>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</si>
  <si>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</si>
  <si>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</si>
  <si>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</si>
  <si>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</si>
  <si>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</si>
  <si>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</si>
  <si>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</si>
  <si>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</si>
  <si>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</si>
  <si>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</si>
  <si>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</si>
  <si>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</si>
  <si>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</si>
  <si>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</si>
  <si>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</si>
  <si>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</si>
  <si>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</si>
  <si>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</si>
  <si>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</si>
  <si>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</si>
  <si>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</si>
  <si>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</si>
  <si>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</si>
  <si>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</si>
  <si>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</si>
  <si>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</si>
  <si>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</si>
  <si>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</si>
  <si>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</si>
  <si>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</si>
  <si>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</si>
  <si>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</si>
  <si>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</si>
  <si>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</si>
  <si>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</si>
  <si>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</si>
  <si>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</si>
  <si>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</si>
  <si>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</si>
  <si>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</si>
  <si>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</si>
  <si>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</si>
  <si>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</si>
  <si>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</si>
  <si>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</si>
  <si>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</si>
  <si>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</si>
  <si>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</si>
  <si>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</si>
  <si>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</si>
  <si>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</si>
  <si>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</si>
  <si>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</si>
  <si>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</si>
  <si>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</si>
  <si>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</si>
  <si>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</si>
  <si>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</si>
  <si>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</si>
  <si>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</si>
  <si>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</si>
  <si>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</si>
  <si>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</si>
  <si>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</si>
  <si>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</si>
  <si>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</si>
  <si>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</si>
  <si>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</si>
  <si>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</si>
  <si>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</si>
  <si>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</si>
  <si>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</si>
  <si>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</si>
  <si>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</si>
  <si>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</si>
  <si>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</si>
  <si>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</si>
  <si>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</si>
  <si>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</si>
  <si>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</si>
  <si>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</si>
  <si>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</si>
  <si>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</si>
  <si>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</si>
  <si>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</si>
  <si>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</si>
  <si>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</si>
  <si>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</si>
  <si>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</si>
  <si>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</si>
  <si>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</si>
  <si>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</si>
  <si>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</si>
  <si>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</si>
  <si>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</si>
  <si>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</si>
  <si>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</si>
  <si>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</si>
  <si>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</si>
  <si>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</si>
  <si>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</si>
  <si>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</si>
  <si>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</si>
  <si>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</si>
  <si>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</si>
  <si>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</si>
  <si>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</si>
  <si>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</si>
  <si>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</si>
  <si>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</si>
  <si>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</si>
  <si>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</si>
  <si>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</si>
  <si>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</si>
  <si>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</si>
  <si>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</si>
  <si>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</si>
  <si>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</si>
  <si>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</si>
  <si>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</si>
  <si>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</si>
  <si>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</si>
  <si>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</si>
  <si>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</si>
  <si>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</si>
  <si>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</si>
  <si>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</si>
  <si>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</si>
  <si>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</si>
  <si>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</si>
  <si>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</si>
  <si>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</si>
  <si>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</si>
  <si>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</si>
  <si>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</si>
  <si>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</si>
  <si>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</si>
  <si>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</si>
  <si>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</si>
  <si>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</si>
  <si>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</si>
  <si>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</si>
  <si>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</si>
  <si>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</si>
  <si>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</si>
  <si>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</si>
  <si>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</si>
  <si>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</si>
  <si>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</si>
  <si>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</si>
  <si>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</si>
  <si>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</si>
  <si>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</si>
  <si>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</si>
  <si>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</si>
  <si>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</si>
  <si>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</si>
  <si>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</si>
  <si>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</si>
  <si>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</si>
  <si>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</si>
  <si>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</si>
  <si>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</si>
  <si>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</si>
  <si>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</si>
  <si>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</si>
  <si>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</si>
  <si>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</si>
  <si>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</si>
  <si>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</si>
  <si>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</si>
  <si>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</si>
  <si>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</si>
  <si>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</si>
  <si>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</si>
  <si>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</si>
  <si>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</si>
  <si>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</si>
  <si>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</si>
  <si>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</si>
  <si>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</si>
  <si>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</si>
  <si>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</si>
  <si>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</si>
  <si>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</si>
  <si>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</si>
  <si>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</si>
  <si>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</si>
  <si>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</si>
  <si>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</si>
  <si>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</si>
  <si>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</si>
  <si>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</si>
  <si>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</si>
  <si>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</si>
  <si>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</si>
  <si>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</si>
  <si>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</si>
  <si>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</si>
  <si>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</si>
  <si>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</si>
  <si>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</si>
  <si>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</si>
  <si>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</si>
  <si>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</si>
  <si>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</si>
  <si>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</si>
  <si>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</si>
  <si>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</si>
  <si>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</si>
  <si>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</si>
  <si>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</si>
  <si>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</si>
  <si>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</si>
  <si>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</si>
  <si>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</si>
  <si>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</si>
  <si>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</si>
  <si>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</si>
  <si>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</si>
  <si>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</si>
  <si>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</si>
  <si>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</si>
  <si>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</si>
  <si>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</si>
  <si>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</si>
  <si>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</si>
  <si>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</si>
  <si>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</si>
  <si>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</si>
  <si>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</si>
  <si>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</si>
  <si>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</si>
  <si>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</si>
  <si>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</si>
  <si>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</si>
  <si>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</si>
  <si>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</si>
  <si>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</si>
  <si>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</si>
  <si>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</si>
  <si>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</si>
  <si>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</si>
  <si>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</si>
  <si>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</si>
  <si>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</si>
  <si>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</si>
  <si>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</si>
  <si>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</si>
  <si>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</si>
  <si>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</si>
  <si>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</si>
  <si>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</si>
  <si>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</si>
  <si>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</si>
  <si>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</si>
  <si>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</si>
  <si>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</si>
  <si>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</si>
  <si>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</si>
  <si>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</si>
  <si>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</si>
  <si>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</si>
  <si>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</si>
  <si>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</si>
  <si>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</si>
  <si>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</si>
  <si>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</si>
  <si>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</si>
  <si>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</si>
  <si>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</si>
  <si>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</si>
  <si>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</si>
  <si>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</si>
  <si>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</si>
  <si>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</si>
  <si>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</si>
  <si>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</si>
  <si>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</si>
  <si>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</si>
  <si>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</si>
  <si>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</si>
  <si>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</si>
  <si>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</si>
  <si>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</si>
  <si>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</si>
  <si>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</si>
  <si>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</si>
  <si>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</si>
  <si>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</si>
  <si>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</si>
  <si>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</si>
  <si>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</si>
  <si>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</si>
  <si>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</si>
  <si>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</si>
  <si>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</si>
  <si>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</si>
  <si>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</si>
  <si>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</si>
  <si>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</si>
  <si>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</si>
  <si>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</si>
  <si>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</si>
  <si>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</si>
  <si>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</si>
  <si>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</si>
  <si>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</si>
  <si>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</si>
  <si>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</si>
  <si>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</si>
  <si>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</si>
  <si>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</si>
  <si>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</si>
  <si>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</si>
  <si>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</si>
  <si>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</si>
  <si>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</si>
  <si>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</si>
  <si>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</si>
  <si>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</si>
  <si>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</si>
  <si>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</si>
  <si>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</si>
  <si>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</si>
  <si>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</si>
  <si>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</si>
  <si>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</si>
  <si>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</si>
  <si>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</si>
  <si>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</si>
  <si>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</si>
  <si>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</si>
  <si>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</si>
  <si>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</si>
  <si>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</si>
  <si>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</si>
  <si>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</si>
  <si>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</si>
  <si>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</si>
  <si>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</si>
  <si>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</si>
  <si>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</si>
  <si>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</si>
  <si>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</si>
  <si>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</si>
  <si>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</si>
  <si>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</si>
  <si>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</si>
  <si>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</si>
  <si>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</si>
  <si>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</si>
  <si>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</si>
  <si>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</si>
  <si>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</si>
  <si>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</si>
  <si>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</si>
  <si>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</si>
  <si>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</si>
  <si>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</si>
  <si>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</si>
  <si>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</si>
  <si>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</si>
  <si>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</si>
  <si>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</si>
  <si>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</si>
  <si>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</si>
  <si>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</si>
  <si>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</si>
  <si>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</si>
  <si>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</si>
  <si>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</si>
  <si>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</si>
  <si>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</si>
  <si>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</si>
  <si>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</si>
  <si>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</si>
  <si>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</si>
  <si>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</si>
  <si>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</si>
  <si>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</si>
  <si>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</si>
  <si>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</si>
  <si>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</si>
  <si>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</si>
  <si>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</si>
  <si>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</si>
  <si>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</si>
  <si>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</si>
  <si>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</si>
  <si>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</si>
  <si>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</si>
  <si>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</si>
  <si>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</si>
  <si>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</si>
  <si>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</si>
  <si>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</si>
  <si>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</si>
  <si>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</si>
  <si>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</si>
  <si>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</si>
  <si>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</si>
  <si>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</si>
  <si>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</si>
  <si>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</si>
  <si>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</si>
  <si>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</si>
  <si>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</si>
  <si>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</si>
  <si>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</si>
  <si>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</si>
  <si>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</si>
  <si>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</si>
  <si>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</si>
  <si>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</si>
  <si>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</si>
  <si>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</si>
  <si>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</si>
  <si>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</si>
  <si>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</si>
  <si>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</si>
  <si>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</si>
  <si>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</si>
  <si>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</si>
  <si>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</si>
  <si>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</si>
  <si>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</si>
  <si>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</si>
  <si>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</si>
  <si>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</si>
  <si>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</si>
  <si>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</si>
  <si>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</si>
  <si>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</si>
  <si>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</si>
  <si>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</si>
  <si>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</si>
  <si>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</si>
  <si>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</si>
  <si>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</si>
  <si>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</si>
  <si>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</si>
  <si>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</si>
  <si>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</si>
  <si>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</si>
  <si>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</si>
  <si>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</si>
  <si>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</si>
  <si>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</si>
  <si>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</si>
  <si>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</si>
  <si>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</si>
  <si>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</si>
  <si>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</si>
  <si>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</si>
  <si>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</si>
  <si>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</si>
  <si>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</si>
  <si>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</si>
  <si>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</si>
  <si>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</si>
  <si>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</si>
  <si>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</si>
  <si>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</si>
  <si>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</si>
  <si>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</si>
  <si>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</si>
  <si>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</si>
  <si>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</si>
  <si>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</si>
  <si>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</si>
  <si>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</si>
  <si>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</si>
  <si>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</si>
  <si>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</si>
  <si>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</si>
  <si>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</si>
  <si>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</si>
  <si>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</si>
  <si>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</si>
  <si>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</si>
  <si>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</si>
  <si>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</si>
  <si>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</si>
  <si>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</si>
  <si>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</si>
  <si>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</si>
  <si>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</si>
  <si>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</si>
  <si>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</si>
  <si>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</si>
  <si>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</si>
  <si>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</si>
  <si>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</si>
  <si>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</si>
  <si>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</si>
  <si>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</si>
  <si>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</si>
  <si>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</si>
  <si>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</si>
  <si>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</si>
  <si>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</si>
  <si>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</si>
  <si>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</si>
  <si>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</si>
  <si>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</si>
  <si>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</si>
  <si>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</si>
  <si>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</si>
  <si>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</si>
  <si>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</si>
  <si>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</si>
  <si>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</si>
  <si>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</si>
  <si>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</si>
  <si>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</si>
  <si>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</si>
  <si>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</si>
  <si>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</si>
  <si>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</si>
  <si>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</si>
  <si>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</si>
  <si>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</si>
  <si>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</si>
  <si>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</si>
  <si>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</si>
  <si>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</si>
  <si>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</si>
  <si>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</si>
  <si>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</si>
  <si>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</si>
  <si>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</si>
  <si>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</si>
  <si>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</si>
  <si>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</si>
  <si>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</si>
  <si>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</si>
  <si>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</si>
  <si>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</si>
  <si>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</si>
  <si>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</si>
  <si>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</si>
  <si>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</si>
  <si>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</si>
  <si>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</si>
  <si>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</si>
  <si>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</si>
  <si>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</si>
  <si>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</si>
  <si>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</si>
  <si>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</si>
  <si>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</si>
  <si>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</si>
  <si>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</si>
  <si>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</si>
  <si>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</si>
  <si>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</si>
  <si>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</si>
  <si>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</si>
  <si>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</si>
  <si>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</si>
  <si>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</si>
  <si>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</si>
  <si>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</si>
  <si>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</si>
  <si>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</si>
  <si>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</si>
  <si>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</si>
  <si>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</si>
  <si>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</si>
  <si>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</si>
  <si>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</si>
  <si>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</si>
  <si>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</si>
  <si>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</si>
  <si>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</si>
  <si>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</si>
  <si>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</si>
  <si>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</si>
  <si>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</si>
  <si>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</si>
  <si>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</si>
  <si>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</si>
  <si>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</si>
  <si>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</si>
  <si>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</si>
  <si>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</si>
  <si>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</si>
  <si>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</si>
  <si>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</si>
  <si>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</si>
  <si>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</si>
  <si>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</si>
  <si>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</si>
  <si>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</si>
  <si>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</si>
  <si>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</si>
  <si>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</si>
  <si>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</si>
  <si>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</si>
  <si>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</si>
  <si>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</si>
  <si>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</si>
  <si>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</si>
  <si>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</si>
  <si>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</si>
  <si>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</si>
  <si>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</si>
  <si>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</si>
  <si>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</si>
  <si>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</si>
  <si>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</si>
  <si>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</si>
  <si>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</si>
  <si>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</si>
  <si>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</si>
  <si>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</si>
  <si>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</si>
  <si>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</si>
  <si>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</si>
  <si>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</si>
  <si>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</si>
  <si>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</si>
  <si>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</si>
  <si>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</si>
  <si>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</si>
  <si>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</si>
  <si>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</si>
  <si>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</si>
  <si>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</si>
  <si>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</si>
  <si>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</si>
  <si>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</si>
  <si>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</si>
  <si>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</si>
  <si>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</si>
  <si>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</si>
  <si>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</si>
  <si>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</si>
  <si>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</si>
  <si>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</si>
  <si>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</si>
  <si>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</si>
  <si>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</si>
  <si>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</si>
  <si>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</si>
  <si>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</si>
  <si>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</si>
  <si>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</si>
  <si>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</si>
  <si>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</si>
  <si>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</si>
  <si>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</si>
  <si>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</si>
  <si>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</si>
  <si>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</si>
  <si>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</si>
  <si>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</si>
  <si>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</si>
  <si>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</si>
  <si>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</si>
  <si>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</si>
  <si>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</si>
  <si>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</si>
  <si>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</si>
  <si>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</si>
  <si>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</si>
  <si>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</si>
  <si>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</si>
  <si>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</si>
  <si>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</si>
  <si>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</si>
  <si>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</si>
  <si>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</si>
  <si>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</si>
  <si>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</si>
  <si>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</si>
  <si>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</si>
  <si>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</si>
  <si>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</si>
  <si>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</si>
  <si>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</si>
  <si>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</si>
  <si>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</si>
  <si>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</si>
  <si>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</si>
  <si>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</si>
  <si>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</si>
  <si>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</si>
  <si>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</si>
  <si>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</si>
  <si>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</si>
  <si>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</si>
  <si>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</si>
  <si>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</si>
  <si>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</si>
  <si>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</si>
  <si>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</si>
  <si>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</si>
  <si>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</si>
  <si>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</si>
  <si>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</si>
  <si>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</si>
  <si>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</si>
  <si>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</si>
  <si>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</si>
  <si>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</si>
  <si>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</si>
  <si>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</si>
  <si>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</si>
  <si>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</si>
  <si>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</si>
  <si>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</si>
  <si>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</si>
  <si>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</si>
  <si>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</si>
  <si>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</si>
  <si>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</si>
  <si>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</si>
  <si>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</si>
  <si>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</si>
  <si>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</si>
  <si>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</si>
  <si>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</si>
  <si>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</si>
  <si>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</si>
  <si>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</si>
  <si>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</si>
  <si>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</si>
  <si>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</si>
  <si>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</si>
  <si>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</si>
  <si>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</si>
  <si>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</si>
  <si>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</si>
  <si>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</si>
  <si>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</si>
  <si>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</si>
  <si>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</si>
  <si>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</si>
  <si>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</si>
  <si>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</si>
  <si>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</si>
  <si>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</si>
  <si>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</si>
  <si>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</si>
  <si>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</si>
  <si>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</si>
  <si>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</si>
  <si>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</si>
  <si>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</si>
  <si>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</si>
  <si>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</si>
  <si>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</si>
  <si>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</si>
  <si>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</si>
  <si>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</si>
  <si>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</si>
  <si>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</si>
  <si>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</si>
  <si>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</si>
  <si>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</si>
  <si>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</si>
  <si>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</si>
  <si>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</si>
  <si>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</si>
  <si>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</si>
  <si>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</si>
  <si>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</si>
  <si>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</si>
  <si>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</si>
  <si>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</si>
  <si>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</si>
  <si>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</si>
  <si>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</si>
  <si>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</si>
  <si>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</si>
  <si>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</si>
  <si>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</si>
  <si>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</si>
  <si>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</si>
  <si>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</si>
  <si>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</si>
  <si>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</si>
  <si>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</si>
  <si>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</si>
  <si>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</si>
  <si>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</si>
  <si>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</si>
  <si>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</si>
  <si>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</si>
  <si>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</si>
  <si>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</si>
  <si>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</si>
  <si>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</si>
  <si>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</si>
  <si>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</si>
  <si>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</si>
  <si>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</si>
  <si>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</si>
  <si>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</si>
  <si>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</si>
  <si>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</si>
  <si>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</si>
  <si>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</si>
  <si>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</si>
  <si>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</si>
  <si>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</si>
  <si>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</si>
  <si>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</si>
  <si>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</si>
  <si>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</si>
  <si>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</si>
  <si>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</si>
  <si>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</si>
  <si>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</si>
  <si>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</si>
  <si>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</si>
  <si>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</si>
  <si>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</si>
  <si>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</si>
  <si>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</si>
  <si>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</si>
  <si>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</si>
  <si>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</si>
  <si>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</si>
  <si>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</si>
  <si>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</si>
  <si>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</si>
  <si>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</si>
  <si>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</si>
  <si>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</si>
  <si>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</si>
  <si>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</si>
  <si>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</si>
  <si>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</si>
  <si>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</si>
  <si>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</si>
  <si>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</si>
  <si>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</si>
  <si>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</si>
  <si>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</si>
  <si>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</si>
  <si>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</si>
  <si>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</si>
  <si>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</si>
  <si>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</si>
  <si>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</si>
  <si>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</si>
  <si>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</si>
  <si>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</si>
  <si>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</si>
  <si>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</si>
  <si>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</si>
  <si>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</si>
  <si>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</si>
  <si>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</si>
  <si>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</si>
  <si>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</si>
  <si>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</si>
  <si>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</si>
  <si>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</si>
  <si>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</si>
  <si>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</si>
  <si>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</si>
  <si>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</si>
  <si>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</si>
  <si>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</si>
  <si>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</si>
  <si>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</si>
  <si>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</si>
  <si>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</si>
  <si>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</si>
  <si>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</si>
  <si>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</si>
  <si>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</si>
  <si>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</si>
  <si>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</si>
  <si>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</si>
  <si>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</si>
  <si>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</si>
  <si>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</si>
  <si>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</si>
  <si>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</si>
  <si>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</si>
  <si>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</si>
  <si>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</si>
  <si>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</si>
  <si>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</si>
  <si>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</si>
  <si>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</si>
  <si>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</si>
  <si>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</si>
  <si>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</si>
  <si>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</si>
  <si>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</si>
  <si>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</si>
  <si>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</si>
  <si>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</si>
  <si>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</si>
  <si>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</si>
  <si>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</si>
  <si>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</si>
  <si>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</si>
  <si>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</si>
  <si>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</si>
  <si>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</si>
  <si>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</si>
  <si>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</si>
  <si>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</si>
  <si>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</si>
  <si>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</si>
  <si>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</si>
  <si>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</si>
  <si>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</si>
  <si>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</si>
  <si>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</si>
  <si>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</si>
  <si>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</si>
  <si>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</si>
  <si>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</si>
  <si>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</si>
  <si>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</si>
  <si>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</si>
  <si>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</si>
  <si>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</si>
  <si>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</si>
  <si>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</si>
  <si>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</si>
  <si>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</si>
  <si>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</si>
  <si>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</si>
  <si>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</si>
  <si>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</si>
  <si>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</si>
  <si>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</si>
  <si>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</si>
  <si>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</si>
  <si>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</si>
  <si>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</si>
  <si>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</si>
  <si>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</si>
  <si>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</si>
  <si>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</si>
  <si>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</si>
  <si>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</si>
  <si>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</si>
  <si>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</si>
  <si>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</si>
  <si>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</si>
  <si>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</si>
  <si>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</si>
  <si>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</si>
  <si>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</si>
  <si>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</si>
  <si>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</si>
  <si>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</si>
  <si>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</si>
  <si>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</si>
  <si>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</si>
  <si>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</si>
  <si>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</si>
  <si>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</si>
  <si>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</si>
  <si>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</si>
  <si>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</si>
  <si>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</si>
  <si>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</si>
  <si>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</si>
  <si>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</si>
  <si>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</si>
  <si>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</si>
  <si>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</si>
  <si>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</si>
  <si>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</si>
  <si>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</si>
  <si>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</si>
  <si>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</si>
  <si>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</si>
  <si>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</si>
  <si>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</si>
  <si>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</si>
  <si>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</si>
  <si>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</si>
  <si>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</si>
  <si>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</si>
  <si>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</si>
  <si>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</si>
  <si>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</si>
  <si>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</si>
  <si>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</si>
  <si>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</si>
  <si>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</si>
  <si>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</si>
  <si>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</si>
  <si>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</si>
  <si>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</si>
  <si>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</si>
  <si>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</si>
  <si>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</si>
  <si>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</si>
  <si>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</si>
  <si>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</si>
  <si>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</si>
  <si>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</si>
  <si>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</si>
  <si>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</si>
  <si>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</si>
  <si>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</si>
  <si>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</si>
  <si>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</si>
  <si>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</si>
  <si>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</si>
  <si>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</si>
  <si>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</si>
  <si>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</si>
  <si>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</si>
  <si>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</si>
  <si>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</si>
  <si>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</si>
  <si>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</si>
  <si>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</si>
  <si>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</si>
  <si>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</si>
  <si>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</si>
  <si>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</si>
  <si>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</si>
  <si>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</si>
  <si>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</si>
  <si>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</si>
  <si>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</si>
  <si>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</si>
  <si>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</si>
  <si>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</si>
  <si>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</si>
  <si>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</si>
  <si>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</si>
  <si>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</si>
  <si>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</si>
  <si>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</si>
  <si>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</si>
  <si>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</si>
  <si>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</si>
  <si>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</si>
  <si>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</si>
  <si>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</si>
  <si>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</si>
  <si>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</si>
  <si>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</si>
  <si>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</si>
  <si>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</si>
  <si>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</si>
  <si>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</si>
  <si>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</si>
  <si>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</si>
  <si>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</si>
  <si>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</si>
  <si>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</si>
  <si>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</si>
  <si>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</si>
  <si>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</si>
  <si>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</si>
  <si>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</si>
  <si>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</si>
  <si>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</si>
  <si>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</si>
  <si>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</si>
  <si>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</si>
  <si>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</si>
  <si>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</si>
  <si>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</si>
  <si>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</si>
  <si>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</si>
  <si>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</si>
  <si>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</si>
  <si>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</si>
  <si>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</si>
  <si>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</si>
  <si>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</si>
  <si>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</si>
  <si>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</si>
  <si>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</si>
  <si>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</si>
  <si>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</si>
  <si>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</si>
  <si>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</si>
  <si>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</si>
  <si>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</si>
  <si>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</si>
  <si>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</si>
  <si>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</si>
  <si>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</si>
  <si>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</si>
  <si>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</si>
  <si>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</si>
  <si>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</si>
  <si>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</si>
  <si>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</si>
  <si>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</si>
  <si>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</si>
  <si>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</si>
  <si>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</si>
  <si>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</si>
  <si>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</si>
  <si>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</si>
  <si>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</si>
  <si>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</si>
  <si>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</si>
  <si>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</si>
  <si>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</si>
  <si>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</si>
  <si>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</si>
  <si>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</si>
  <si>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</si>
  <si>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</si>
  <si>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</si>
  <si>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</si>
  <si>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</si>
  <si>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</si>
  <si>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</si>
  <si>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</si>
  <si>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</si>
  <si>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</si>
  <si>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</si>
  <si>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</si>
  <si>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</si>
  <si>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</si>
  <si>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</si>
  <si>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</si>
  <si>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</si>
  <si>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</si>
  <si>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</si>
  <si>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</si>
  <si>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</si>
  <si>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</si>
  <si>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</si>
  <si>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</si>
  <si>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</si>
  <si>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</si>
  <si>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</si>
  <si>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</si>
  <si>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</si>
  <si>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</si>
  <si>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</si>
  <si>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</si>
  <si>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</si>
  <si>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</si>
  <si>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</si>
  <si>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</si>
  <si>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</si>
  <si>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</si>
  <si>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</si>
  <si>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</si>
  <si>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</si>
  <si>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</si>
  <si>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</si>
  <si>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</si>
  <si>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</si>
  <si>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</si>
  <si>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</si>
  <si>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</si>
  <si>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</si>
  <si>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</si>
  <si>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</si>
  <si>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</si>
  <si>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</si>
  <si>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</si>
  <si>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</si>
  <si>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</si>
  <si>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</si>
  <si>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</si>
  <si>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</si>
  <si>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</si>
  <si>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</si>
  <si>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</si>
  <si>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</si>
  <si>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</si>
  <si>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</si>
  <si>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</si>
  <si>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</si>
  <si>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</si>
  <si>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</si>
  <si>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</si>
  <si>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</si>
  <si>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</si>
  <si>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</si>
  <si>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</si>
  <si>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</si>
  <si>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</si>
  <si>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</si>
  <si>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</si>
  <si>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</si>
  <si>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</si>
  <si>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</si>
  <si>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</si>
  <si>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</si>
  <si>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</si>
  <si>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</si>
  <si>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</si>
  <si>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</si>
  <si>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</si>
  <si>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</si>
  <si>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</si>
  <si>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</si>
  <si>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</si>
  <si>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</si>
  <si>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</si>
  <si>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</si>
  <si>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</si>
  <si>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</si>
  <si>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</si>
  <si>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</si>
  <si>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</si>
  <si>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</si>
  <si>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</si>
  <si>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</si>
  <si>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</si>
  <si>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</si>
  <si>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</si>
  <si>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</si>
  <si>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</si>
  <si>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</si>
  <si>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</si>
  <si>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</si>
  <si>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</si>
  <si>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</si>
  <si>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</si>
  <si>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</si>
  <si>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</si>
  <si>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</si>
  <si>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</si>
  <si>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</si>
  <si>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</si>
  <si>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</si>
  <si>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</si>
  <si>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</si>
  <si>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</si>
  <si>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</si>
  <si>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</si>
  <si>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</si>
  <si>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</si>
  <si>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</si>
  <si>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</si>
  <si>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</si>
  <si>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</si>
  <si>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</si>
  <si>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</si>
  <si>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</si>
  <si>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</si>
  <si>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</si>
  <si>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</si>
  <si>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</si>
  <si>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</si>
  <si>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</si>
  <si>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</si>
  <si>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</si>
  <si>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</si>
  <si>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</si>
  <si>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</si>
  <si>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</si>
  <si>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</si>
  <si>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</si>
  <si>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</si>
  <si>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</si>
  <si>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</si>
  <si>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</si>
  <si>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</si>
  <si>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</si>
  <si>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</si>
  <si>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</si>
  <si>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</si>
  <si>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</si>
  <si>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</si>
  <si>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</si>
  <si>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</si>
  <si>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</si>
  <si>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</si>
  <si>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</si>
  <si>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</si>
  <si>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</si>
  <si>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</si>
  <si>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</si>
  <si>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</si>
  <si>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</si>
  <si>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</si>
  <si>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</si>
  <si>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</si>
  <si>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</si>
  <si>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</si>
  <si>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</si>
  <si>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</si>
  <si>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</si>
  <si>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</si>
  <si>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</si>
  <si>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</si>
  <si>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</si>
  <si>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</si>
  <si>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</si>
  <si>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</si>
  <si>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</si>
  <si>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</si>
  <si>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</si>
  <si>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</si>
  <si>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</si>
  <si>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</si>
  <si>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</si>
  <si>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</si>
  <si>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</si>
  <si>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</si>
  <si>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</si>
  <si>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</si>
  <si>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</si>
  <si>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</si>
  <si>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</si>
  <si>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</si>
  <si>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</si>
  <si>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</si>
  <si>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</si>
  <si>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</si>
  <si>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</si>
  <si>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</si>
  <si>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</si>
  <si>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</si>
  <si>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</si>
  <si>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</si>
  <si>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</si>
  <si>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</si>
  <si>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</si>
  <si>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</si>
  <si>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</si>
  <si>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</si>
  <si>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</si>
  <si>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</si>
  <si>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</si>
  <si>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</si>
  <si>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</si>
  <si>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</si>
  <si>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</si>
  <si>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</si>
  <si>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</si>
  <si>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</si>
  <si>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</si>
  <si>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</si>
  <si>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</si>
  <si>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</si>
  <si>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</si>
  <si>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</si>
  <si>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</si>
  <si>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</si>
  <si>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</si>
  <si>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</si>
  <si>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</si>
  <si>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</si>
  <si>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</si>
  <si>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</si>
  <si>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</si>
  <si>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</si>
  <si>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</si>
  <si>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</si>
  <si>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</si>
  <si>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</si>
  <si>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</si>
  <si>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</si>
  <si>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</si>
  <si>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</si>
  <si>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</si>
  <si>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</si>
  <si>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</si>
  <si>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</si>
  <si>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</si>
  <si>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</si>
  <si>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</si>
  <si>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</si>
  <si>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</si>
  <si>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</si>
  <si>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</si>
  <si>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</si>
  <si>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</si>
  <si>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</si>
  <si>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</si>
  <si>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</si>
  <si>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</si>
  <si>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</si>
  <si>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</si>
  <si>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</si>
  <si>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</si>
  <si>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</si>
  <si>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</si>
  <si>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</si>
  <si>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</si>
  <si>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</si>
  <si>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</si>
  <si>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</si>
  <si>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</si>
  <si>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</si>
  <si>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</si>
  <si>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</si>
  <si>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</si>
  <si>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</si>
  <si>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</si>
  <si>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</si>
  <si>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</si>
  <si>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</si>
  <si>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</si>
  <si>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</si>
  <si>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</si>
  <si>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</si>
  <si>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</si>
  <si>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</si>
  <si>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</si>
  <si>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</si>
  <si>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</si>
  <si>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</si>
  <si>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</si>
  <si>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</si>
  <si>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</si>
  <si>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</si>
  <si>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</si>
  <si>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</si>
  <si>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</si>
  <si>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</si>
  <si>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</si>
  <si>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</si>
  <si>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</si>
  <si>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</si>
  <si>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</si>
  <si>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</si>
  <si>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</si>
  <si>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</si>
  <si>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</si>
  <si>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</si>
  <si>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</si>
  <si>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</si>
  <si>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</si>
  <si>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</si>
  <si>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</si>
  <si>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</si>
  <si>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</si>
  <si>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</si>
  <si>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</si>
  <si>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</si>
  <si>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</si>
  <si>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</si>
  <si>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</si>
  <si>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</si>
  <si>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</si>
  <si>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</si>
  <si>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</si>
  <si>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</si>
  <si>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</si>
  <si>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</si>
  <si>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</si>
  <si>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</si>
  <si>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</si>
  <si>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</si>
  <si>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</si>
  <si>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</si>
  <si>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</si>
  <si>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</si>
  <si>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</si>
  <si>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</si>
  <si>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</si>
  <si>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</si>
  <si>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</si>
  <si>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</si>
  <si>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</si>
  <si>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</si>
  <si>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</si>
  <si>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</si>
  <si>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</si>
  <si>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</si>
  <si>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</si>
  <si>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</si>
  <si>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</si>
  <si>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</si>
  <si>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</si>
  <si>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</si>
  <si>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</si>
  <si>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</si>
  <si>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</si>
  <si>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</si>
  <si>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</si>
  <si>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</si>
  <si>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</si>
  <si>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</si>
  <si>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</si>
  <si>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</si>
  <si>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</si>
  <si>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</si>
  <si>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</si>
  <si>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</si>
  <si>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</si>
  <si>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</si>
  <si>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</si>
  <si>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</si>
  <si>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</si>
  <si>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</si>
  <si>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</si>
  <si>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</si>
  <si>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</si>
  <si>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</si>
  <si>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</si>
  <si>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</si>
  <si>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</si>
  <si>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</si>
  <si>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</si>
  <si>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</si>
  <si>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</si>
  <si>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</si>
  <si>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</si>
  <si>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</si>
  <si>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</si>
  <si>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</si>
  <si>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</si>
  <si>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</si>
  <si>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</si>
  <si>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</si>
  <si>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</si>
  <si>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</si>
  <si>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</si>
  <si>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</si>
  <si>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</si>
  <si>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</si>
  <si>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</si>
  <si>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</si>
  <si>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</si>
  <si>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</si>
  <si>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</si>
  <si>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</si>
  <si>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</si>
  <si>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</si>
  <si>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</si>
  <si>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</si>
  <si>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</si>
  <si>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</si>
  <si>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</si>
  <si>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</si>
  <si>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</si>
  <si>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</si>
  <si>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</si>
  <si>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</si>
  <si>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</si>
  <si>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</si>
  <si>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</si>
  <si>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</si>
  <si>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</si>
  <si>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</si>
  <si>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</si>
  <si>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</si>
  <si>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</si>
  <si>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</si>
  <si>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</si>
  <si>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</si>
  <si>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</si>
  <si>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</si>
  <si>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</si>
  <si>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</si>
  <si>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</si>
  <si>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</si>
  <si>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</si>
  <si>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</si>
  <si>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</si>
  <si>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</si>
  <si>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</si>
  <si>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</si>
  <si>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</si>
  <si>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</si>
  <si>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</si>
  <si>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</si>
  <si>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</si>
  <si>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</si>
  <si>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</si>
  <si>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</si>
  <si>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</si>
  <si>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</si>
  <si>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</si>
  <si>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</si>
  <si>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</si>
  <si>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</si>
  <si>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</si>
  <si>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</si>
  <si>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</si>
  <si>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</si>
  <si>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</si>
  <si>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</si>
  <si>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</si>
  <si>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</si>
  <si>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</si>
  <si>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</si>
  <si>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</si>
  <si>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</si>
  <si>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</si>
  <si>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</si>
  <si>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</si>
  <si>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</si>
  <si>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</si>
  <si>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</si>
  <si>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</si>
  <si>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</si>
  <si>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</si>
  <si>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</si>
  <si>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</si>
  <si>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</si>
  <si>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</si>
  <si>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</si>
  <si>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</si>
  <si>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</si>
  <si>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</si>
  <si>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</si>
  <si>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</si>
  <si>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</si>
  <si>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</si>
  <si>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</si>
  <si>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</si>
  <si>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</si>
  <si>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</si>
  <si>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</si>
  <si>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</si>
  <si>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</si>
  <si>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</si>
  <si>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</si>
  <si>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</si>
  <si>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</si>
  <si>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</si>
  <si>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</si>
  <si>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</si>
  <si>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</si>
  <si>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</si>
  <si>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</si>
  <si>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</si>
  <si>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</si>
  <si>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</si>
  <si>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</si>
  <si>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</si>
  <si>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</si>
  <si>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</si>
  <si>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</si>
  <si>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</si>
  <si>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</si>
  <si>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</si>
  <si>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</si>
  <si>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</si>
  <si>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</si>
  <si>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</si>
  <si>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</si>
  <si>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</si>
  <si>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</si>
  <si>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</si>
  <si>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</si>
  <si>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</si>
  <si>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</si>
  <si>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</si>
  <si>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</si>
  <si>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</si>
  <si>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</si>
  <si>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</si>
  <si>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</si>
  <si>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</si>
  <si>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</si>
  <si>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</si>
  <si>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</si>
  <si>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</si>
  <si>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</si>
  <si>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</si>
  <si>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</si>
  <si>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</si>
  <si>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</si>
  <si>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</si>
  <si>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</si>
  <si>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</si>
  <si>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</si>
  <si>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</si>
  <si>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</si>
  <si>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</si>
  <si>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</si>
  <si>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</si>
  <si>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</si>
  <si>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</si>
  <si>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</si>
  <si>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</si>
  <si>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</si>
  <si>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</si>
  <si>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</si>
  <si>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</si>
  <si>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</si>
  <si>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</si>
  <si>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</si>
  <si>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</si>
  <si>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</si>
  <si>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</si>
  <si>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</si>
  <si>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</si>
  <si>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</si>
  <si>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</si>
  <si>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</si>
  <si>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</si>
  <si>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</si>
  <si>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</si>
  <si>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</si>
  <si>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</si>
  <si>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</si>
  <si>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</si>
  <si>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</si>
  <si>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</si>
  <si>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</si>
  <si>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</si>
  <si>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</si>
  <si>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</si>
  <si>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</si>
  <si>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</si>
  <si>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</si>
  <si>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</si>
  <si>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</si>
  <si>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</si>
  <si>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</si>
  <si>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</si>
  <si>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</si>
  <si>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</si>
  <si>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</si>
  <si>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</si>
  <si>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</si>
  <si>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</si>
  <si>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</si>
  <si>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</si>
  <si>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</si>
  <si>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</si>
  <si>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</si>
  <si>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</si>
  <si>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</si>
  <si>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</si>
  <si>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</si>
  <si>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</si>
  <si>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</si>
  <si>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</si>
  <si>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</si>
  <si>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</si>
  <si>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</si>
  <si>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</si>
  <si>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</si>
  <si>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</si>
  <si>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</si>
  <si>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</si>
  <si>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</si>
  <si>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</si>
  <si>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</si>
  <si>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</si>
  <si>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</si>
  <si>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</si>
  <si>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</si>
  <si>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</si>
  <si>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</si>
  <si>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</si>
  <si>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</si>
  <si>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</si>
  <si>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</si>
  <si>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</si>
  <si>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</si>
  <si>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</si>
  <si>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</si>
  <si>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</si>
  <si>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</si>
  <si>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</si>
  <si>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</si>
  <si>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</si>
  <si>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</si>
  <si>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</si>
  <si>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</si>
  <si>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</si>
  <si>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</si>
  <si>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</si>
  <si>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</si>
  <si>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</si>
  <si>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</si>
  <si>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</si>
  <si>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</si>
  <si>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</si>
  <si>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</si>
  <si>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</si>
  <si>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</si>
  <si>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</si>
  <si>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</si>
  <si>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</si>
  <si>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</si>
  <si>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</si>
  <si>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</si>
  <si>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</si>
  <si>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</si>
  <si>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</si>
  <si>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</si>
  <si>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</si>
  <si>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</si>
  <si>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</si>
  <si>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</si>
  <si>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</si>
  <si>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</si>
  <si>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</si>
  <si>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</si>
  <si>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</si>
  <si>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</si>
  <si>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</si>
  <si>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</si>
  <si>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</si>
  <si>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</si>
  <si>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</si>
  <si>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</si>
  <si>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</si>
  <si>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</si>
  <si>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</si>
  <si>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</si>
  <si>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</si>
  <si>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</si>
  <si>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</si>
  <si>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</si>
  <si>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</si>
  <si>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</si>
  <si>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</si>
  <si>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</si>
  <si>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</si>
  <si>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</si>
  <si>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</si>
  <si>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</si>
  <si>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</si>
  <si>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</si>
  <si>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</si>
  <si>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</si>
  <si>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</si>
  <si>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</si>
  <si>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</si>
  <si>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</si>
  <si>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</si>
  <si>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</si>
  <si>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</si>
  <si>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</si>
  <si>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</si>
  <si>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</si>
  <si>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</si>
  <si>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</si>
  <si>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</si>
  <si>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</si>
  <si>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</si>
  <si>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</si>
  <si>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</si>
  <si>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</si>
  <si>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</si>
  <si>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</si>
  <si>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</si>
  <si>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</si>
  <si>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</si>
  <si>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</si>
  <si>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</si>
  <si>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</si>
  <si>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</si>
  <si>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</si>
  <si>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</si>
  <si>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</si>
  <si>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</si>
  <si>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</si>
  <si>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</si>
  <si>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</si>
  <si>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</si>
  <si>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</si>
  <si>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</si>
  <si>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</si>
  <si>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</si>
  <si>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</si>
  <si>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</si>
  <si>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</si>
  <si>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</si>
  <si>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</si>
  <si>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</si>
  <si>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</si>
  <si>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</si>
  <si>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</si>
  <si>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</si>
  <si>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</si>
  <si>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</si>
  <si>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</si>
  <si>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</si>
  <si>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</si>
  <si>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</si>
  <si>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</si>
  <si>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</si>
  <si>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</si>
  <si>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</si>
  <si>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</si>
  <si>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</si>
  <si>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</si>
  <si>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</si>
  <si>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</si>
  <si>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</si>
  <si>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</si>
  <si>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</si>
  <si>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</si>
  <si>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</si>
  <si>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</si>
  <si>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</si>
  <si>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</si>
  <si>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</si>
  <si>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</si>
  <si>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</si>
  <si>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</si>
  <si>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</si>
  <si>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</si>
  <si>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</si>
  <si>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</si>
  <si>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</si>
  <si>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</si>
  <si>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</si>
  <si>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</si>
  <si>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</si>
  <si>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</si>
  <si>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</si>
  <si>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</si>
  <si>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</si>
  <si>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</si>
  <si>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</si>
  <si>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</si>
  <si>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</si>
  <si>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</si>
  <si>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</si>
  <si>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</si>
  <si>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</si>
  <si>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</si>
  <si>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</si>
  <si>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</si>
  <si>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</si>
  <si>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</si>
  <si>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</si>
  <si>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</si>
  <si>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</si>
  <si>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</si>
  <si>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</si>
  <si>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</si>
  <si>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</si>
  <si>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</si>
  <si>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</si>
  <si>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</si>
  <si>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</si>
  <si>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</si>
  <si>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</si>
  <si>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</si>
  <si>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</si>
  <si>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</si>
  <si>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</si>
  <si>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</si>
  <si>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</si>
  <si>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</si>
  <si>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</si>
  <si>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</si>
  <si>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</si>
  <si>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</si>
  <si>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</si>
  <si>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</si>
  <si>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</si>
  <si>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</si>
  <si>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</si>
  <si>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</si>
  <si>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</si>
  <si>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</si>
  <si>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</si>
  <si>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</si>
  <si>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</si>
  <si>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</si>
  <si>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</si>
  <si>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</si>
  <si>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</si>
  <si>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</si>
  <si>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</si>
  <si>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</si>
  <si>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</si>
  <si>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</si>
  <si>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</si>
  <si>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</si>
  <si>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</si>
  <si>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</si>
  <si>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</si>
  <si>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</si>
  <si>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</si>
  <si>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</si>
  <si>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</si>
  <si>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</si>
  <si>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</si>
  <si>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</si>
  <si>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</si>
  <si>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</si>
  <si>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</si>
  <si>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</si>
  <si>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</si>
  <si>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</si>
  <si>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</si>
  <si>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</si>
  <si>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</si>
  <si>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</si>
  <si>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</si>
  <si>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</si>
  <si>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</si>
  <si>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</si>
  <si>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</si>
  <si>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</si>
  <si>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</si>
  <si>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</si>
  <si>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</si>
  <si>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</si>
  <si>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</si>
  <si>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</si>
  <si>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</si>
  <si>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</si>
  <si>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</si>
  <si>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</si>
  <si>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</si>
  <si>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</si>
  <si>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</si>
  <si>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</si>
  <si>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</si>
  <si>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</si>
  <si>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</si>
  <si>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</si>
  <si>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</si>
  <si>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</si>
  <si>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</si>
  <si>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</si>
  <si>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</si>
  <si>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</si>
  <si>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</si>
  <si>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</si>
  <si>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</si>
  <si>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</si>
  <si>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</si>
  <si>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</si>
  <si>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</si>
  <si>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</si>
  <si>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</si>
  <si>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</si>
  <si>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</si>
  <si>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</si>
  <si>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</si>
  <si>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</si>
  <si>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</si>
  <si>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</si>
  <si>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</si>
  <si>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</si>
  <si>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</si>
  <si>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</si>
  <si>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</si>
  <si>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</si>
  <si>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</si>
  <si>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</si>
  <si>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</si>
  <si>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</si>
  <si>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</si>
  <si>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</si>
  <si>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</si>
  <si>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</si>
  <si>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</si>
  <si>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</si>
  <si>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</si>
  <si>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</si>
  <si>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</si>
  <si>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</si>
  <si>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</si>
  <si>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</si>
  <si>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</si>
  <si>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</si>
  <si>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</si>
  <si>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</si>
  <si>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</si>
  <si>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</si>
  <si>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</si>
  <si>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</si>
  <si>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</si>
  <si>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</si>
  <si>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</si>
  <si>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</si>
  <si>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</si>
  <si>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</si>
  <si>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</si>
  <si>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</si>
  <si>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</si>
  <si>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</si>
  <si>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</si>
  <si>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</si>
  <si>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</si>
  <si>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</si>
  <si>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</si>
  <si>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</si>
  <si>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</si>
  <si>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</si>
  <si>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</si>
  <si>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</si>
  <si>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</si>
  <si>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</si>
  <si>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</si>
  <si>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</si>
  <si>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</si>
  <si>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</si>
  <si>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</si>
  <si>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</si>
  <si>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</si>
  <si>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</si>
  <si>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</si>
  <si>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</si>
  <si>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</si>
  <si>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</si>
  <si>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</si>
  <si>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</si>
  <si>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</si>
  <si>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</si>
  <si>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</si>
  <si>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</si>
  <si>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</si>
  <si>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</si>
  <si>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</si>
  <si>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</si>
  <si>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</si>
  <si>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</si>
  <si>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</si>
  <si>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</si>
  <si>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</si>
  <si>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</si>
  <si>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</si>
  <si>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</si>
  <si>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</si>
  <si>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</si>
  <si>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</si>
  <si>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</si>
  <si>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</si>
  <si>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</si>
  <si>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</si>
  <si>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</si>
  <si>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</si>
  <si>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</si>
  <si>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</si>
  <si>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</si>
  <si>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</si>
  <si>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</si>
  <si>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</si>
  <si>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</si>
  <si>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</si>
  <si>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</si>
  <si>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</si>
  <si>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</si>
  <si>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</si>
  <si>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</si>
  <si>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</si>
  <si>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</si>
  <si>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</si>
  <si>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</si>
  <si>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</si>
  <si>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</si>
  <si>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</si>
  <si>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</si>
  <si>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</si>
  <si>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</si>
  <si>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</si>
  <si>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</si>
  <si>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</si>
  <si>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</si>
  <si>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</si>
  <si>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</si>
  <si>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</si>
  <si>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</si>
  <si>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</si>
  <si>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</si>
  <si>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</si>
  <si>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</si>
  <si>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</si>
  <si>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</si>
  <si>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</si>
  <si>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</si>
  <si>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</si>
  <si>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</si>
  <si>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</si>
  <si>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</si>
  <si>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</si>
  <si>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</si>
  <si>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</si>
  <si>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</si>
  <si>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</si>
  <si>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</si>
  <si>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</si>
  <si>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</si>
  <si>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</si>
  <si>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</si>
  <si>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</si>
  <si>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</si>
  <si>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</si>
  <si>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</si>
  <si>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</si>
  <si>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</si>
  <si>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</si>
  <si>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</si>
  <si>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</si>
  <si>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</si>
  <si>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</si>
  <si>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</si>
  <si>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</si>
  <si>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</si>
  <si>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</si>
  <si>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</si>
  <si>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</si>
  <si>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</si>
  <si>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</si>
  <si>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</si>
  <si>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</si>
  <si>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</si>
  <si>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</si>
  <si>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</si>
  <si>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</si>
  <si>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</si>
  <si>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</si>
  <si>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</si>
  <si>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</si>
  <si>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</si>
  <si>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</si>
  <si>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</si>
  <si>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</si>
  <si>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</si>
  <si>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</si>
  <si>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</si>
  <si>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</si>
  <si>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</si>
  <si>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</si>
  <si>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</si>
  <si>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</si>
  <si>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</si>
  <si>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</si>
  <si>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</si>
  <si>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</si>
  <si>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</si>
  <si>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</si>
  <si>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</si>
  <si>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</si>
  <si>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</si>
  <si>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</si>
  <si>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</si>
  <si>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</si>
  <si>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</si>
  <si>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</si>
  <si>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</si>
  <si>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</si>
  <si>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</si>
  <si>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</si>
  <si>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</si>
  <si>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</si>
  <si>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</si>
  <si>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</si>
  <si>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</si>
  <si>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</si>
  <si>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</si>
  <si>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</si>
  <si>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</si>
  <si>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</si>
  <si>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</si>
  <si>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</si>
  <si>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</si>
  <si>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</si>
  <si>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</si>
  <si>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</si>
  <si>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</si>
  <si>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</si>
  <si>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</si>
  <si>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</si>
  <si>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</si>
  <si>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</si>
  <si>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</si>
  <si>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</si>
  <si>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</si>
  <si>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</si>
  <si>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</si>
  <si>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</si>
  <si>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</si>
  <si>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</si>
  <si>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</si>
  <si>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</si>
  <si>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</si>
  <si>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</si>
  <si>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</si>
  <si>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</si>
  <si>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</si>
  <si>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</si>
  <si>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</si>
  <si>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</si>
  <si>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</si>
  <si>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</si>
  <si>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</si>
  <si>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</si>
  <si>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</si>
  <si>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</si>
  <si>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</si>
  <si>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</si>
  <si>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</si>
  <si>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</si>
  <si>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</si>
  <si>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</si>
  <si>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</si>
  <si>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</si>
  <si>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</si>
  <si>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</si>
  <si>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</si>
  <si>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</si>
  <si>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</si>
  <si>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</si>
  <si>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</si>
  <si>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</si>
  <si>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</si>
  <si>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</si>
  <si>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</si>
  <si>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</si>
  <si>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</si>
  <si>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</si>
  <si>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</si>
  <si>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</si>
  <si>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</si>
  <si>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</si>
  <si>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</si>
  <si>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</si>
  <si>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</si>
  <si>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</si>
  <si>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</si>
  <si>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</si>
  <si>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</si>
  <si>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</si>
  <si>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</si>
  <si>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</si>
  <si>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</si>
  <si>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</si>
  <si>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</si>
  <si>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</si>
  <si>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</si>
  <si>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</si>
  <si>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</si>
  <si>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</si>
  <si>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</si>
  <si>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</si>
  <si>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</si>
  <si>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</si>
  <si>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</si>
  <si>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</si>
  <si>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</si>
  <si>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</si>
  <si>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</si>
  <si>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</si>
  <si>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</si>
  <si>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</si>
  <si>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</si>
  <si>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</si>
  <si>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</si>
  <si>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</si>
  <si>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</si>
  <si>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</si>
  <si>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</si>
  <si>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</si>
  <si>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</si>
  <si>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</si>
  <si>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</si>
  <si>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</si>
  <si>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</si>
  <si>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</si>
  <si>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</si>
  <si>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</si>
  <si>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</si>
  <si>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</si>
  <si>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</si>
  <si>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</si>
  <si>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</si>
  <si>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</si>
  <si>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</si>
  <si>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</si>
  <si>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</si>
  <si>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</si>
  <si>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</si>
  <si>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</si>
  <si>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</si>
  <si>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</si>
  <si>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</si>
  <si>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</si>
  <si>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</si>
  <si>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</si>
  <si>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</si>
  <si>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</si>
  <si>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</si>
  <si>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</si>
  <si>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</si>
  <si>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</si>
  <si>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</si>
  <si>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</si>
  <si>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</si>
  <si>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</si>
  <si>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</si>
  <si>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</si>
  <si>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</si>
  <si>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</si>
  <si>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</si>
  <si>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</si>
  <si>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</si>
  <si>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</si>
  <si>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</si>
  <si>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</si>
  <si>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</si>
  <si>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</si>
  <si>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</si>
  <si>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</si>
  <si>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</si>
  <si>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</si>
  <si>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</si>
  <si>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</si>
  <si>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</si>
  <si>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</si>
  <si>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</si>
  <si>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</si>
  <si>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</si>
  <si>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</si>
  <si>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</si>
  <si>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</si>
  <si>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</si>
  <si>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</si>
  <si>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</si>
  <si>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</si>
  <si>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</si>
  <si>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</si>
  <si>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</si>
  <si>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</si>
  <si>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</si>
  <si>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</si>
  <si>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</si>
  <si>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</si>
  <si>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</si>
  <si>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</si>
  <si>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</si>
  <si>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</si>
  <si>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</si>
  <si>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</si>
  <si>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</si>
  <si>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</si>
  <si>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</si>
  <si>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</si>
  <si>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</si>
  <si>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</si>
  <si>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</si>
  <si>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</si>
  <si>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</si>
  <si>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</si>
  <si>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</si>
  <si>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</si>
  <si>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</si>
  <si>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</si>
  <si>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</si>
  <si>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</si>
  <si>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</si>
  <si>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</si>
  <si>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</si>
  <si>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</si>
  <si>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</si>
  <si>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</si>
  <si>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</si>
  <si>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</si>
  <si>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</si>
  <si>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</si>
  <si>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</si>
  <si>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</si>
  <si>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</si>
  <si>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</si>
  <si>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</si>
  <si>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</si>
  <si>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</si>
  <si>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</si>
  <si>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</si>
  <si>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</si>
  <si>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</si>
  <si>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</si>
  <si>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</si>
  <si>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</si>
  <si>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</si>
  <si>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</si>
  <si>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</si>
  <si>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</si>
  <si>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</si>
  <si>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</si>
  <si>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</si>
  <si>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</si>
  <si>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</si>
  <si>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</si>
  <si>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</si>
  <si>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</si>
  <si>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</si>
  <si>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</si>
  <si>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</si>
  <si>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</si>
  <si>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</si>
  <si>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</si>
  <si>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</si>
  <si>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</si>
  <si>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</si>
  <si>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</si>
  <si>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</si>
  <si>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</si>
  <si>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</si>
  <si>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</si>
  <si>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</si>
  <si>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</si>
  <si>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</si>
  <si>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</si>
  <si>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</si>
  <si>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</si>
  <si>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</si>
  <si>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</si>
  <si>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</si>
  <si>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</si>
  <si>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</si>
  <si>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</si>
  <si>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</si>
  <si>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</si>
  <si>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</si>
  <si>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</si>
  <si>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</si>
  <si>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</si>
  <si>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</si>
  <si>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</si>
  <si>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</si>
  <si>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</si>
  <si>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</si>
  <si>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</si>
  <si>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</si>
  <si>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</si>
  <si>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</si>
  <si>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</si>
  <si>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</si>
  <si>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</si>
  <si>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</si>
  <si>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</si>
  <si>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</si>
  <si>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</si>
  <si>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</si>
  <si>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</si>
  <si>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</si>
  <si>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</si>
  <si>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</si>
  <si>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</si>
  <si>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</si>
  <si>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</si>
  <si>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</si>
  <si>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</si>
  <si>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</si>
  <si>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</si>
  <si>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</si>
  <si>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</si>
  <si>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</si>
  <si>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</si>
  <si>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</si>
  <si>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</si>
  <si>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</si>
  <si>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</si>
  <si>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</si>
  <si>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</si>
  <si>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</si>
  <si>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</si>
  <si>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</si>
  <si>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</si>
  <si>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</si>
  <si>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</si>
  <si>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</si>
  <si>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</si>
  <si>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</si>
  <si>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</si>
  <si>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</si>
  <si>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</si>
  <si>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</si>
  <si>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</si>
  <si>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</si>
  <si>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</si>
  <si>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</si>
  <si>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</si>
  <si>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</si>
  <si>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</si>
  <si>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</si>
  <si>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</si>
  <si>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</si>
  <si>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</si>
  <si>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</si>
  <si>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</si>
  <si>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</si>
  <si>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</si>
  <si>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</si>
  <si>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</si>
  <si>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</si>
  <si>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</si>
  <si>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</si>
  <si>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</si>
  <si>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</si>
  <si>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</si>
  <si>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</si>
  <si>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</si>
  <si>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</si>
  <si>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</si>
  <si>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</si>
  <si>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</si>
  <si>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</si>
  <si>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</si>
  <si>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</si>
  <si>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</si>
  <si>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</si>
  <si>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</si>
  <si>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</si>
  <si>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</si>
  <si>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</si>
  <si>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</si>
  <si>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</si>
  <si>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</si>
  <si>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</si>
  <si>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</si>
  <si>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</si>
  <si>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</si>
  <si>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</si>
  <si>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</si>
  <si>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</si>
  <si>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</si>
  <si>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</si>
  <si>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</si>
  <si>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</si>
  <si>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</si>
  <si>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</si>
  <si>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</si>
  <si>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</si>
  <si>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</si>
  <si>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</si>
  <si>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</si>
  <si>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</si>
  <si>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</si>
  <si>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</si>
  <si>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</si>
  <si>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</si>
  <si>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</si>
  <si>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</si>
  <si>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</si>
  <si>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</si>
  <si>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</si>
  <si>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</si>
  <si>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</si>
  <si>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</si>
  <si>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</si>
  <si>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</si>
  <si>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</si>
  <si>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</si>
  <si>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</si>
  <si>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</si>
  <si>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</si>
  <si>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</si>
  <si>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</si>
  <si>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</si>
  <si>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</si>
  <si>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</si>
  <si>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</si>
  <si>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</si>
  <si>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</si>
  <si>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</si>
  <si>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</si>
  <si>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</si>
  <si>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</si>
  <si>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</si>
  <si>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</si>
  <si>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</si>
  <si>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</si>
  <si>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</si>
  <si>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</si>
  <si>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</si>
  <si>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</si>
  <si>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</si>
  <si>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</si>
  <si>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</si>
  <si>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</si>
  <si>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</si>
  <si>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</si>
  <si>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</si>
  <si>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</si>
  <si>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</si>
  <si>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</si>
  <si>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</si>
  <si>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</si>
  <si>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</si>
  <si>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</si>
  <si>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</si>
  <si>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</si>
  <si>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</si>
  <si>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</si>
  <si>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</si>
  <si>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</si>
  <si>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</si>
  <si>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</si>
  <si>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</si>
  <si>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</si>
  <si>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</si>
  <si>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</si>
  <si>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</si>
  <si>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</si>
  <si>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</si>
  <si>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</si>
  <si>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</si>
  <si>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</si>
  <si>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</si>
  <si>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</si>
  <si>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</si>
  <si>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</si>
  <si>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</si>
  <si>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</si>
  <si>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</si>
  <si>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</si>
  <si>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</si>
  <si>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</si>
  <si>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</si>
  <si>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</si>
  <si>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</si>
  <si>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</si>
  <si>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</si>
  <si>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</si>
  <si>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</si>
  <si>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</si>
  <si>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</si>
  <si>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</si>
  <si>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</si>
  <si>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</si>
  <si>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</si>
  <si>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</si>
  <si>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</si>
  <si>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</si>
  <si>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</si>
  <si>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</si>
  <si>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</si>
  <si>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</si>
  <si>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</si>
  <si>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</si>
  <si>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</si>
  <si>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</si>
  <si>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</si>
  <si>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</si>
  <si>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</si>
  <si>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</si>
  <si>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</si>
  <si>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</si>
  <si>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</si>
  <si>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</si>
  <si>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</si>
  <si>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</si>
  <si>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</si>
  <si>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</si>
  <si>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</si>
  <si>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</si>
  <si>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</si>
  <si>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</si>
  <si>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</si>
  <si>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</si>
  <si>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</si>
  <si>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</si>
  <si>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</si>
  <si>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</si>
  <si>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</si>
  <si>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</si>
  <si>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</si>
  <si>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</si>
  <si>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</si>
  <si>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</si>
  <si>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</si>
  <si>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</si>
  <si>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</si>
  <si>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</si>
  <si>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</si>
  <si>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</si>
  <si>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</si>
  <si>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</si>
  <si>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</si>
  <si>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</si>
  <si>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</si>
  <si>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</si>
  <si>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</si>
  <si>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</si>
  <si>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</si>
  <si>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</si>
  <si>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</si>
  <si>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</si>
  <si>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</si>
  <si>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</si>
  <si>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</si>
  <si>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</si>
  <si>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</si>
  <si>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</si>
  <si>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</si>
  <si>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</si>
  <si>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</si>
  <si>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</si>
  <si>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</si>
  <si>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</si>
  <si>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</si>
  <si>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</si>
  <si>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</si>
  <si>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</si>
  <si>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</si>
  <si>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</si>
  <si>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</si>
  <si>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</si>
  <si>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</si>
  <si>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</si>
  <si>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</si>
  <si>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</si>
  <si>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</si>
  <si>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</si>
  <si>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</si>
  <si>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</si>
  <si>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</si>
  <si>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</si>
  <si>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</si>
  <si>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</si>
  <si>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</si>
  <si>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</si>
  <si>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</si>
  <si>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</si>
  <si>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</si>
  <si>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</si>
  <si>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</si>
  <si>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</si>
  <si>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</si>
  <si>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</si>
  <si>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</si>
  <si>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</si>
  <si>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</si>
  <si>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</si>
  <si>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</si>
  <si>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</si>
  <si>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</si>
  <si>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</si>
  <si>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</si>
  <si>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</si>
  <si>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</si>
  <si>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</si>
  <si>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</si>
  <si>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</si>
  <si>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</si>
  <si>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</si>
  <si>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</si>
  <si>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</si>
  <si>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</si>
  <si>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</si>
  <si>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</si>
  <si>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</si>
  <si>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</si>
  <si>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</si>
  <si>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</si>
  <si>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</si>
  <si>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</si>
  <si>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</si>
  <si>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</si>
  <si>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</si>
  <si>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</si>
  <si>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</si>
  <si>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</si>
  <si>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</si>
  <si>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</si>
  <si>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</si>
  <si>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</si>
  <si>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</si>
  <si>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</si>
  <si>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</si>
  <si>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</si>
  <si>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</si>
  <si>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</si>
  <si>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</si>
  <si>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</si>
  <si>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</si>
  <si>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</si>
  <si>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</si>
  <si>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</si>
  <si>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</si>
  <si>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</si>
  <si>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</si>
  <si>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</si>
  <si>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</si>
  <si>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</si>
  <si>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</si>
  <si>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</si>
  <si>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</si>
  <si>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</si>
  <si>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</si>
  <si>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</si>
  <si>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</si>
  <si>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</si>
  <si>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</si>
  <si>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</si>
  <si>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</si>
  <si>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</si>
  <si>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</si>
  <si>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</si>
  <si>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</si>
  <si>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</si>
  <si>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</si>
  <si>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</si>
  <si>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</si>
  <si>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</si>
  <si>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</si>
  <si>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</si>
  <si>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</si>
  <si>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</si>
  <si>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</si>
  <si>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</si>
  <si>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</si>
  <si>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</si>
  <si>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</si>
  <si>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</si>
  <si>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</si>
  <si>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</si>
  <si>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</si>
  <si>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</si>
  <si>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</si>
  <si>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</si>
  <si>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</si>
  <si>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</si>
  <si>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</si>
  <si>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</si>
  <si>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</si>
  <si>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</si>
  <si>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</si>
  <si>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</si>
  <si>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</si>
  <si>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</si>
  <si>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</si>
  <si>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</si>
  <si>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</si>
  <si>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</si>
  <si>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</si>
  <si>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</si>
  <si>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</si>
  <si>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</si>
  <si>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</si>
  <si>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</si>
  <si>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</si>
  <si>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</si>
  <si>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</si>
  <si>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</si>
  <si>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</si>
  <si>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</si>
  <si>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</si>
  <si>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</si>
  <si>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</si>
  <si>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</si>
  <si>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</si>
  <si>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</si>
  <si>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</si>
  <si>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</si>
  <si>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</si>
  <si>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</si>
  <si>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</si>
  <si>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</si>
  <si>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</si>
  <si>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</si>
  <si>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</si>
  <si>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</si>
  <si>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</si>
  <si>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</si>
  <si>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</si>
  <si>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</si>
  <si>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</si>
  <si>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</si>
  <si>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</si>
  <si>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</si>
  <si>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</si>
  <si>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</si>
  <si>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</si>
  <si>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</si>
  <si>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</si>
  <si>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</si>
  <si>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</si>
  <si>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</si>
  <si>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</si>
  <si>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</si>
  <si>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</si>
  <si>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</si>
  <si>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</si>
  <si>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</si>
  <si>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</si>
  <si>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</si>
  <si>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</si>
  <si>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</si>
  <si>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</si>
  <si>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</si>
  <si>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</si>
  <si>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</si>
  <si>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</si>
  <si>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</si>
  <si>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</si>
  <si>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</si>
  <si>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</si>
  <si>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</si>
  <si>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</si>
  <si>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</si>
  <si>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</si>
  <si>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</si>
  <si>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</si>
  <si>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</si>
  <si>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</si>
  <si>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</si>
  <si>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</si>
  <si>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</si>
  <si>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</si>
  <si>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</si>
  <si>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</si>
  <si>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</si>
  <si>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</si>
  <si>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</si>
  <si>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</si>
  <si>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</si>
  <si>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</si>
  <si>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</si>
  <si>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</si>
  <si>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</si>
  <si>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</si>
  <si>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</si>
  <si>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</si>
  <si>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</si>
  <si>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</si>
  <si>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</si>
  <si>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</si>
  <si>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</si>
  <si>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</si>
  <si>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</si>
  <si>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</si>
  <si>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</si>
  <si>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</si>
  <si>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</si>
  <si>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</si>
  <si>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</si>
  <si>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</si>
  <si>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</si>
  <si>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</si>
  <si>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</si>
  <si>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</si>
  <si>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</si>
  <si>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</si>
  <si>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</si>
  <si>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</si>
  <si>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</si>
  <si>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</si>
  <si>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</si>
  <si>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</si>
  <si>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</si>
  <si>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</si>
  <si>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</si>
  <si>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</si>
  <si>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</si>
  <si>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</si>
  <si>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</si>
  <si>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</si>
  <si>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</si>
  <si>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</si>
  <si>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</si>
  <si>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</si>
  <si>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</si>
  <si>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</si>
  <si>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</si>
  <si>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</si>
  <si>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</si>
  <si>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</si>
  <si>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</si>
  <si>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</si>
  <si>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</si>
  <si>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</si>
  <si>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</si>
  <si>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</si>
  <si>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</si>
  <si>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</si>
  <si>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</si>
  <si>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</si>
  <si>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</si>
  <si>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</si>
  <si>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</si>
  <si>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</si>
  <si>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</si>
  <si>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</si>
  <si>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</si>
  <si>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</si>
  <si>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</si>
  <si>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</si>
  <si>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</si>
  <si>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</si>
  <si>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</si>
  <si>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</si>
  <si>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</si>
  <si>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</si>
  <si>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</si>
  <si>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</si>
  <si>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</si>
  <si>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</si>
  <si>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</si>
  <si>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</si>
  <si>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</si>
  <si>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</si>
  <si>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</si>
  <si>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</si>
  <si>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</si>
  <si>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</si>
  <si>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</si>
  <si>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</si>
  <si>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</si>
  <si>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</si>
  <si>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</si>
  <si>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</si>
  <si>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</si>
  <si>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</si>
  <si>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</si>
  <si>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</si>
  <si>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</si>
  <si>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</si>
  <si>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</si>
  <si>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</si>
  <si>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</si>
  <si>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</si>
  <si>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</si>
  <si>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</si>
  <si>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</si>
  <si>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</si>
  <si>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</si>
  <si>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</si>
  <si>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</si>
  <si>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</si>
  <si>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</si>
  <si>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</si>
  <si>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</si>
  <si>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</si>
  <si>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</si>
  <si>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</si>
  <si>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</si>
  <si>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</si>
  <si>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</si>
  <si>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</si>
  <si>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</si>
  <si>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</si>
  <si>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</si>
  <si>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</si>
  <si>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</si>
  <si>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</si>
  <si>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</si>
  <si>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</si>
  <si>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</si>
  <si>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</si>
  <si>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</si>
  <si>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</si>
  <si>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</si>
  <si>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</si>
  <si>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</si>
  <si>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</si>
  <si>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</si>
  <si>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</si>
  <si>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</si>
  <si>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</si>
  <si>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</si>
  <si>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</si>
  <si>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</si>
  <si>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</si>
  <si>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</si>
  <si>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</si>
  <si>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</si>
  <si>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</si>
  <si>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</si>
  <si>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</si>
  <si>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</si>
  <si>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</si>
  <si>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</si>
  <si>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</si>
  <si>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</si>
  <si>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</si>
  <si>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</si>
  <si>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</si>
  <si>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</si>
  <si>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</si>
  <si>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</si>
  <si>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</si>
  <si>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</si>
  <si>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</si>
  <si>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</si>
  <si>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</si>
  <si>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</si>
  <si>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</si>
  <si>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</si>
  <si>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</si>
  <si>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</si>
  <si>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</si>
  <si>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</si>
  <si>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</si>
  <si>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</si>
  <si>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</si>
  <si>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</si>
  <si>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</si>
  <si>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</si>
  <si>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</si>
  <si>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</si>
  <si>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</si>
  <si>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</si>
  <si>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</si>
  <si>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</si>
  <si>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</si>
  <si>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</si>
  <si>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</si>
  <si>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</si>
  <si>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</si>
  <si>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</si>
  <si>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</si>
  <si>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</si>
  <si>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</si>
  <si>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</si>
  <si>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</si>
  <si>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</si>
  <si>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</si>
  <si>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</si>
  <si>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</si>
  <si>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</si>
  <si>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</si>
  <si>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</si>
  <si>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</si>
  <si>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</si>
  <si>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</si>
  <si>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</si>
  <si>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</si>
  <si>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</si>
  <si>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</si>
  <si>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</si>
  <si>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</si>
  <si>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</si>
  <si>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</si>
  <si>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</si>
  <si>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</si>
  <si>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</si>
  <si>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</si>
  <si>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</si>
  <si>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</si>
  <si>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</si>
  <si>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</si>
  <si>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</si>
  <si>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</si>
  <si>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</si>
  <si>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</si>
  <si>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</si>
  <si>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</si>
  <si>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</si>
  <si>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</si>
  <si>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</si>
  <si>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</si>
  <si>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</si>
  <si>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</si>
  <si>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</si>
  <si>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</si>
  <si>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</si>
  <si>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</si>
  <si>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</si>
  <si>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</si>
  <si>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</si>
  <si>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</si>
  <si>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</si>
  <si>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</si>
  <si>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</si>
  <si>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</si>
  <si>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</si>
  <si>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</si>
  <si>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</si>
  <si>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</si>
  <si>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</si>
  <si>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</si>
  <si>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</si>
  <si>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</si>
  <si>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</si>
  <si>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</si>
  <si>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</si>
  <si>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</si>
  <si>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</si>
  <si>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</si>
  <si>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</si>
  <si>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</si>
  <si>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</si>
  <si>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</si>
  <si>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</si>
  <si>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</si>
  <si>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</si>
  <si>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</si>
  <si>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</si>
  <si>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</si>
  <si>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</si>
  <si>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</si>
  <si>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</si>
  <si>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</si>
  <si>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</si>
  <si>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</si>
  <si>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</si>
  <si>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</si>
  <si>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</si>
  <si>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</si>
  <si>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</si>
  <si>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</si>
  <si>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</si>
  <si>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</si>
  <si>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</si>
  <si>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</si>
  <si>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</si>
  <si>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</si>
  <si>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</si>
  <si>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</si>
  <si>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</si>
  <si>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</si>
  <si>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</si>
  <si>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</si>
  <si>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</si>
  <si>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</si>
  <si>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</si>
  <si>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</si>
  <si>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</si>
  <si>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</si>
  <si>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</si>
  <si>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</si>
  <si>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</si>
  <si>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</si>
  <si>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</si>
  <si>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</si>
  <si>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</si>
  <si>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</si>
  <si>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</si>
  <si>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</si>
  <si>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</si>
  <si>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</si>
  <si>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</si>
  <si>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</si>
  <si>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</si>
  <si>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</si>
  <si>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</si>
  <si>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</si>
  <si>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</si>
  <si>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</si>
  <si>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</si>
  <si>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</si>
  <si>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</si>
  <si>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</si>
  <si>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</si>
  <si>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</si>
  <si>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</si>
  <si>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</si>
  <si>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</si>
  <si>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</si>
  <si>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</si>
  <si>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MAEL BARRET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</si>
  <si>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</si>
  <si>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</si>
  <si>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</si>
  <si>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</si>
  <si>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06159900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</si>
  <si>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</si>
  <si>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</si>
  <si>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</si>
  <si>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VERDON</t>
  </si>
  <si>
    <t xml:space="preserve">NOM_PRELEV_DETERM</t>
  </si>
  <si>
    <t xml:space="preserve">AQUASCOP BIOLOGIE site de Monptellier</t>
  </si>
  <si>
    <t xml:space="preserve">LB_STATION</t>
  </si>
  <si>
    <t xml:space="preserve">VERDON A ST-ANDRE-LES-ALPES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</si>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</sst>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967256</v>
      </c>
      <c r="G10" s="25"/>
      <c r="H10" s="25"/>
    </row>
    <row r="11" customFormat="false" ht="15" hidden="false" customHeight="false" outlineLevel="0" collapsed="false">
      <c r="A11" s="26" t="s">
        <v>5183</v>
      </c>
      <c r="B11" s="30" t="n">
        <v>43725</v>
      </c>
      <c r="D11" s="26" t="s">
        <v>5184</v>
      </c>
      <c r="E11" s="29" t="n">
        <v>6280837</v>
      </c>
      <c r="G11" s="25"/>
      <c r="H11" s="25"/>
    </row>
    <row r="12" customFormat="false" ht="15" hidden="false" customHeight="false" outlineLevel="0" collapsed="false">
      <c r="A12" s="26" t="s">
        <v>5185</v>
      </c>
      <c r="B12" s="29" t="s">
        <v>5186</v>
      </c>
      <c r="D12" s="26" t="s">
        <v>5187</v>
      </c>
      <c r="E12" s="29" t="n">
        <v>967261</v>
      </c>
      <c r="G12" s="25"/>
      <c r="H12" s="25"/>
    </row>
    <row r="13" customFormat="false" ht="17.25" hidden="false" customHeight="true" outlineLevel="0" collapsed="false">
      <c r="A13" s="12"/>
      <c r="B13" s="31"/>
      <c r="D13" s="26" t="s">
        <v>5188</v>
      </c>
      <c r="E13" s="29" t="n">
        <v>6280775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967256</v>
      </c>
    </row>
    <row r="18" customFormat="false" ht="15" hidden="false" customHeight="false" outlineLevel="0" collapsed="false">
      <c r="A18" s="36"/>
      <c r="B18" s="37" t="s">
        <v>5196</v>
      </c>
      <c r="C18" s="38" t="n">
        <f aca="false">E11</f>
        <v>6280837</v>
      </c>
    </row>
    <row r="19" customFormat="false" ht="15" hidden="false" customHeight="false" outlineLevel="0" collapsed="false">
      <c r="A19" s="33" t="s">
        <v>5197</v>
      </c>
      <c r="B19" s="39" t="n">
        <v>886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22.9</v>
      </c>
      <c r="C37" s="50"/>
      <c r="D37" s="55" t="s">
        <v>5219</v>
      </c>
      <c r="E37" s="34"/>
    </row>
    <row r="38" s="56" customFormat="true" ht="15" hidden="false" customHeight="true" outlineLevel="0" collapsed="false">
      <c r="A38" s="54" t="s">
        <v>5220</v>
      </c>
      <c r="B38" s="34" t="n">
        <v>0.01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0.01</v>
      </c>
      <c r="E98" s="82"/>
      <c r="F98" s="82" t="s">
        <v>5274</v>
      </c>
      <c r="G98" s="85"/>
      <c r="H98" s="86"/>
    </row>
    <row r="99" customFormat="false" ht="15" hidden="false" customHeight="false" outlineLevel="0" collapsed="false">
      <c r="A99" s="78" t="s">
        <v>4683</v>
      </c>
      <c r="B99" s="79" t="str">
        <f aca="false">IF(A99="NEWCOD",IF(ISBLANK(G99),"renseigner le champ 'Nouveau taxon'",G99),VLOOKUP(A99,'Ref Taxo'!A:B,2,FALSE()))</f>
        <v>Spirogyra</v>
      </c>
      <c r="C99" s="80" t="n">
        <f aca="false">IF(A99="NEWCOD",IF(ISBLANK(H99),"NoCod",H99),VLOOKUP(A99,'Ref Taxo'!A:D,4,FALSE()))</f>
        <v>1147</v>
      </c>
      <c r="D99" s="81" t="n">
        <v>0.01</v>
      </c>
      <c r="E99" s="82"/>
      <c r="F99" s="82" t="s">
        <v>5274</v>
      </c>
      <c r="G99" s="85"/>
      <c r="H99" s="86"/>
    </row>
    <row r="100" customFormat="false" ht="15" hidden="false" customHeight="false" outlineLevel="0" collapsed="false">
      <c r="A100" s="78" t="s">
        <v>5158</v>
      </c>
      <c r="B100" s="79" t="str">
        <f aca="false">IF(A100="NEWCOD",IF(ISBLANK(G100),"renseigner le champ 'Nouveau taxon'",G100),VLOOKUP(A100,'Ref Taxo'!A:B,2,FALSE()))</f>
        <v>Zygnema</v>
      </c>
      <c r="C100" s="80" t="n">
        <f aca="false">IF(A100="NEWCOD",IF(ISBLANK(H100),"NoCod",H100),VLOOKUP(A100,'Ref Taxo'!A:D,4,FALSE()))</f>
        <v>1148</v>
      </c>
      <c r="D100" s="81" t="n">
        <v>0.01</v>
      </c>
      <c r="E100" s="82"/>
      <c r="F100" s="82" t="s">
        <v>5274</v>
      </c>
      <c r="G100" s="85"/>
      <c r="H100" s="86"/>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2" t="s">
        <v>5274</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5274</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5274</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2020-06-23T09:55:35Z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