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669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<sst xmlns="http://schemas.openxmlformats.org/spreadsheetml/2006/main" count="6482" uniqueCount="5303">
  <si>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</si>
  <si>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</si>
  <si>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</si>
  <si>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</si>
  <si>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</si>
  <si>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</si>
  <si>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</si>
  <si>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</si>
  <si>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</si>
  <si>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</si>
  <si>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</si>
  <si>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</si>
  <si>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</si>
  <si>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</si>
  <si>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</si>
  <si>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</si>
  <si>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</si>
  <si>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</si>
  <si>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</si>
  <si>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</si>
  <si>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</si>
  <si>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</si>
  <si>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</si>
  <si>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</si>
  <si>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</si>
  <si>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</si>
  <si>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</si>
  <si>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</si>
  <si>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</si>
  <si>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</si>
  <si>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</si>
  <si>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</si>
  <si>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</si>
  <si>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</si>
  <si>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</si>
  <si>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</si>
  <si>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</si>
  <si>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</si>
  <si>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</si>
  <si>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</si>
  <si>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</si>
  <si>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</si>
  <si>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</si>
  <si>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</si>
  <si>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</si>
  <si>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</si>
  <si>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</si>
  <si>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</si>
  <si>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</si>
  <si>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</si>
  <si>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</si>
  <si>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</si>
  <si>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</si>
  <si>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</si>
  <si>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</si>
  <si>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</si>
  <si>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</si>
  <si>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</si>
  <si>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</si>
  <si>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</si>
  <si>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</si>
  <si>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</si>
  <si>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</si>
  <si>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</si>
  <si>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</si>
  <si>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</si>
  <si>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</si>
  <si>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</si>
  <si>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</si>
  <si>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</si>
  <si>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</si>
  <si>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</si>
  <si>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</si>
  <si>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</si>
  <si>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</si>
  <si>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</si>
  <si>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</si>
  <si>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</si>
  <si>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</si>
  <si>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</si>
  <si>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</si>
  <si>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</si>
  <si>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</si>
  <si>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</si>
  <si>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</si>
  <si>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</si>
  <si>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</si>
  <si>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</si>
  <si>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</si>
  <si>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</si>
  <si>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</si>
  <si>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</si>
  <si>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</si>
  <si>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</si>
  <si>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</si>
  <si>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</si>
  <si>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</si>
  <si>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</si>
  <si>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</si>
  <si>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</si>
  <si>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</si>
  <si>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</si>
  <si>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</si>
  <si>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</si>
  <si>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</si>
  <si>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</si>
  <si>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</si>
  <si>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</si>
  <si>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</si>
  <si>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</si>
  <si>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</si>
  <si>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</si>
  <si>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</si>
  <si>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</si>
  <si>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</si>
  <si>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</si>
  <si>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</si>
  <si>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</si>
  <si>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</si>
  <si>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</si>
  <si>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</si>
  <si>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</si>
  <si>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</si>
  <si>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</si>
  <si>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</si>
  <si>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</si>
  <si>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</si>
  <si>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</si>
  <si>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</si>
  <si>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</si>
  <si>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</si>
  <si>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</si>
  <si>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</si>
  <si>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</si>
  <si>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</si>
  <si>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</si>
  <si>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</si>
  <si>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</si>
  <si>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</si>
  <si>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</si>
  <si>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</si>
  <si>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</si>
  <si>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</si>
  <si>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</si>
  <si>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</si>
  <si>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</si>
  <si>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</si>
  <si>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</si>
  <si>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</si>
  <si>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</si>
  <si>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</si>
  <si>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</si>
  <si>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</si>
  <si>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</si>
  <si>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</si>
  <si>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</si>
  <si>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</si>
  <si>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</si>
  <si>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</si>
  <si>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</si>
  <si>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</si>
  <si>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</si>
  <si>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</si>
  <si>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</si>
  <si>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</si>
  <si>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</si>
  <si>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</si>
  <si>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</si>
  <si>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</si>
  <si>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</si>
  <si>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</si>
  <si>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</si>
  <si>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</si>
  <si>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</si>
  <si>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</si>
  <si>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</si>
  <si>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</si>
  <si>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</si>
  <si>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</si>
  <si>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</si>
  <si>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</si>
  <si>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</si>
  <si>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</si>
  <si>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</si>
  <si>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</si>
  <si>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</si>
  <si>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</si>
  <si>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</si>
  <si>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</si>
  <si>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</si>
  <si>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</si>
  <si>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</si>
  <si>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</si>
  <si>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</si>
  <si>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</si>
  <si>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</si>
  <si>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</si>
  <si>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</si>
  <si>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</si>
  <si>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</si>
  <si>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</si>
  <si>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</si>
  <si>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</si>
  <si>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</si>
  <si>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</si>
  <si>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</si>
  <si>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</si>
  <si>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</si>
  <si>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</si>
  <si>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</si>
  <si>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</si>
  <si>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</si>
  <si>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</si>
  <si>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</si>
  <si>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</si>
  <si>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</si>
  <si>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</si>
  <si>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</si>
  <si>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</si>
  <si>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</si>
  <si>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</si>
  <si>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</si>
  <si>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</si>
  <si>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</si>
  <si>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</si>
  <si>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</si>
  <si>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</si>
  <si>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</si>
  <si>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</si>
  <si>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</si>
  <si>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</si>
  <si>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</si>
  <si>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</si>
  <si>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</si>
  <si>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</si>
  <si>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</si>
  <si>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</si>
  <si>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</si>
  <si>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</si>
  <si>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</si>
  <si>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</si>
  <si>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</si>
  <si>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</si>
  <si>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</si>
  <si>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</si>
  <si>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</si>
  <si>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</si>
  <si>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</si>
  <si>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</si>
  <si>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</si>
  <si>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</si>
  <si>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</si>
  <si>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</si>
  <si>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</si>
  <si>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</si>
  <si>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</si>
  <si>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</si>
  <si>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</si>
  <si>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</si>
  <si>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</si>
  <si>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</si>
  <si>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</si>
  <si>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</si>
  <si>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</si>
  <si>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</si>
  <si>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</si>
  <si>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</si>
  <si>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</si>
  <si>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</si>
  <si>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</si>
  <si>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</si>
  <si>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</si>
  <si>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</si>
  <si>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</si>
  <si>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</si>
  <si>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</si>
  <si>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</si>
  <si>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</si>
  <si>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</si>
  <si>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</si>
  <si>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</si>
  <si>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</si>
  <si>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</si>
  <si>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</si>
  <si>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</si>
  <si>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</si>
  <si>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</si>
  <si>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</si>
  <si>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</si>
  <si>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</si>
  <si>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</si>
  <si>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</si>
  <si>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</si>
  <si>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</si>
  <si>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</si>
  <si>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</si>
  <si>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</si>
  <si>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</si>
  <si>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</si>
  <si>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</si>
  <si>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</si>
  <si>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</si>
  <si>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</si>
  <si>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</si>
  <si>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</si>
  <si>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</si>
  <si>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</si>
  <si>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</si>
  <si>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</si>
  <si>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</si>
  <si>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</si>
  <si>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</si>
  <si>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</si>
  <si>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</si>
  <si>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</si>
  <si>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</si>
  <si>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</si>
  <si>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</si>
  <si>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</si>
  <si>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</si>
  <si>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</si>
  <si>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</si>
  <si>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</si>
  <si>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</si>
  <si>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</si>
  <si>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</si>
  <si>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</si>
  <si>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</si>
  <si>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</si>
  <si>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</si>
  <si>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</si>
  <si>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</si>
  <si>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</si>
  <si>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</si>
  <si>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</si>
  <si>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</si>
  <si>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</si>
  <si>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</si>
  <si>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</si>
  <si>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</si>
  <si>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</si>
  <si>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</si>
  <si>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</si>
  <si>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</si>
  <si>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</si>
  <si>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</si>
  <si>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</si>
  <si>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</si>
  <si>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</si>
  <si>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</si>
  <si>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</si>
  <si>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</si>
  <si>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</si>
  <si>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</si>
  <si>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</si>
  <si>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</si>
  <si>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</si>
  <si>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</si>
  <si>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</si>
  <si>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</si>
  <si>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</si>
  <si>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</si>
  <si>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</si>
  <si>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</si>
  <si>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</si>
  <si>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</si>
  <si>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</si>
  <si>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</si>
  <si>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</si>
  <si>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</si>
  <si>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</si>
  <si>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</si>
  <si>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</si>
  <si>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</si>
  <si>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</si>
  <si>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</si>
  <si>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</si>
  <si>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</si>
  <si>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</si>
  <si>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</si>
  <si>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</si>
  <si>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</si>
  <si>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</si>
  <si>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</si>
  <si>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</si>
  <si>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</si>
  <si>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</si>
  <si>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</si>
  <si>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</si>
  <si>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</si>
  <si>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</si>
  <si>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</si>
  <si>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</si>
  <si>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</si>
  <si>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</si>
  <si>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</si>
  <si>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</si>
  <si>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</si>
  <si>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</si>
  <si>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</si>
  <si>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</si>
  <si>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</si>
  <si>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</si>
  <si>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</si>
  <si>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</si>
  <si>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</si>
  <si>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</si>
  <si>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</si>
  <si>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</si>
  <si>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</si>
  <si>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</si>
  <si>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</si>
  <si>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</si>
  <si>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</si>
  <si>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</si>
  <si>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</si>
  <si>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</si>
  <si>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</si>
  <si>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</si>
  <si>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</si>
  <si>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</si>
  <si>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</si>
  <si>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</si>
  <si>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</si>
  <si>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</si>
  <si>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</si>
  <si>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</si>
  <si>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</si>
  <si>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</si>
  <si>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</si>
  <si>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</si>
  <si>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</si>
  <si>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</si>
  <si>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</si>
  <si>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</si>
  <si>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</si>
  <si>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</si>
  <si>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</si>
  <si>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</si>
  <si>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</si>
  <si>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</si>
  <si>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</si>
  <si>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</si>
  <si>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</si>
  <si>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</si>
  <si>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</si>
  <si>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</si>
  <si>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</si>
  <si>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</si>
  <si>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</si>
  <si>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</si>
  <si>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</si>
  <si>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</si>
  <si>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</si>
  <si>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</si>
  <si>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</si>
  <si>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</si>
  <si>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</si>
  <si>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</si>
  <si>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</si>
  <si>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</si>
  <si>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</si>
  <si>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</si>
  <si>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</si>
  <si>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</si>
  <si>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</si>
  <si>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</si>
  <si>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</si>
  <si>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</si>
  <si>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</si>
  <si>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</si>
  <si>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</si>
  <si>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</si>
  <si>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</si>
  <si>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</si>
  <si>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</si>
  <si>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</si>
  <si>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</si>
  <si>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</si>
  <si>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</si>
  <si>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</si>
  <si>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</si>
  <si>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</si>
  <si>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</si>
  <si>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</si>
  <si>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</si>
  <si>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</si>
  <si>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</si>
  <si>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</si>
  <si>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</si>
  <si>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</si>
  <si>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</si>
  <si>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</si>
  <si>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</si>
  <si>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</si>
  <si>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</si>
  <si>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</si>
  <si>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</si>
  <si>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</si>
  <si>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</si>
  <si>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</si>
  <si>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</si>
  <si>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</si>
  <si>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</si>
  <si>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</si>
  <si>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</si>
  <si>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</si>
  <si>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</si>
  <si>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</si>
  <si>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</si>
  <si>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</si>
  <si>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</si>
  <si>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</si>
  <si>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</si>
  <si>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</si>
  <si>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</si>
  <si>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</si>
  <si>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</si>
  <si>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</si>
  <si>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</si>
  <si>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</si>
  <si>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</si>
  <si>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</si>
  <si>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</si>
  <si>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</si>
  <si>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</si>
  <si>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</si>
  <si>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</si>
  <si>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</si>
  <si>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</si>
  <si>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</si>
  <si>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</si>
  <si>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</si>
  <si>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</si>
  <si>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</si>
  <si>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</si>
  <si>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</si>
  <si>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</si>
  <si>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</si>
  <si>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</si>
  <si>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</si>
  <si>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</si>
  <si>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</si>
  <si>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</si>
  <si>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</si>
  <si>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</si>
  <si>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</si>
  <si>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</si>
  <si>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</si>
  <si>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</si>
  <si>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</si>
  <si>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</si>
  <si>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</si>
  <si>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</si>
  <si>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</si>
  <si>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</si>
  <si>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</si>
  <si>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</si>
  <si>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</si>
  <si>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</si>
  <si>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</si>
  <si>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</si>
  <si>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</si>
  <si>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</si>
  <si>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</si>
  <si>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</si>
  <si>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</si>
  <si>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</si>
  <si>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</si>
  <si>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</si>
  <si>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</si>
  <si>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</si>
  <si>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</si>
  <si>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</si>
  <si>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</si>
  <si>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</si>
  <si>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</si>
  <si>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</si>
  <si>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</si>
  <si>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</si>
  <si>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</si>
  <si>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</si>
  <si>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</si>
  <si>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</si>
  <si>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</si>
  <si>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</si>
  <si>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</si>
  <si>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</si>
  <si>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</si>
  <si>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</si>
  <si>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</si>
  <si>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</si>
  <si>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</si>
  <si>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</si>
  <si>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</si>
  <si>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</si>
  <si>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</si>
  <si>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</si>
  <si>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</si>
  <si>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</si>
  <si>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</si>
  <si>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</si>
  <si>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</si>
  <si>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</si>
  <si>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</si>
  <si>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</si>
  <si>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</si>
  <si>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</si>
  <si>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</si>
  <si>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</si>
  <si>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</si>
  <si>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</si>
  <si>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</si>
  <si>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</si>
  <si>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</si>
  <si>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</si>
  <si>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</si>
  <si>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</si>
  <si>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</si>
  <si>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</si>
  <si>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</si>
  <si>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</si>
  <si>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</si>
  <si>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</si>
  <si>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</si>
  <si>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</si>
  <si>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</si>
  <si>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</si>
  <si>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</si>
  <si>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</si>
  <si>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</si>
  <si>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</si>
  <si>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</si>
  <si>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</si>
  <si>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</si>
  <si>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</si>
  <si>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</si>
  <si>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</si>
  <si>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</si>
  <si>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</si>
  <si>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</si>
  <si>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</si>
  <si>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</si>
  <si>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</si>
  <si>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</si>
  <si>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</si>
  <si>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</si>
  <si>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</si>
  <si>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</si>
  <si>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</si>
  <si>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</si>
  <si>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</si>
  <si>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</si>
  <si>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</si>
  <si>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</si>
  <si>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</si>
  <si>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</si>
  <si>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</si>
  <si>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</si>
  <si>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</si>
  <si>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</si>
  <si>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</si>
  <si>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</si>
  <si>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</si>
  <si>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</si>
  <si>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</si>
  <si>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</si>
  <si>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</si>
  <si>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</si>
  <si>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</si>
  <si>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</si>
  <si>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</si>
  <si>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</si>
  <si>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</si>
  <si>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</si>
  <si>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</si>
  <si>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</si>
  <si>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</si>
  <si>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</si>
  <si>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</si>
  <si>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</si>
  <si>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</si>
  <si>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</si>
  <si>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</si>
  <si>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</si>
  <si>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</si>
  <si>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</si>
  <si>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</si>
  <si>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</si>
  <si>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</si>
  <si>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</si>
  <si>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</si>
  <si>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</si>
  <si>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</si>
  <si>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</si>
  <si>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</si>
  <si>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</si>
  <si>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</si>
  <si>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</si>
  <si>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</si>
  <si>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</si>
  <si>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</si>
  <si>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</si>
  <si>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</si>
  <si>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</si>
  <si>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</si>
  <si>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</si>
  <si>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</si>
  <si>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</si>
  <si>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</si>
  <si>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</si>
  <si>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</si>
  <si>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</si>
  <si>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</si>
  <si>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</si>
  <si>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</si>
  <si>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</si>
  <si>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</si>
  <si>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</si>
  <si>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</si>
  <si>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</si>
  <si>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</si>
  <si>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</si>
  <si>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</si>
  <si>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</si>
  <si>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</si>
  <si>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</si>
  <si>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</si>
  <si>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</si>
  <si>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</si>
  <si>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</si>
  <si>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</si>
  <si>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</si>
  <si>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</si>
  <si>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</si>
  <si>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</si>
  <si>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</si>
  <si>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</si>
  <si>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</si>
  <si>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</si>
  <si>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</si>
  <si>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</si>
  <si>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</si>
  <si>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</si>
  <si>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</si>
  <si>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</si>
  <si>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</si>
  <si>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</si>
  <si>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</si>
  <si>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</si>
  <si>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</si>
  <si>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</si>
  <si>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</si>
  <si>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</si>
  <si>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</si>
  <si>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</si>
  <si>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</si>
  <si>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</si>
  <si>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</si>
  <si>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</si>
  <si>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</si>
  <si>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</si>
  <si>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</si>
  <si>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</si>
  <si>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</si>
  <si>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</si>
  <si>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</si>
  <si>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</si>
  <si>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</si>
  <si>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</si>
  <si>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</si>
  <si>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</si>
  <si>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</si>
  <si>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</si>
  <si>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</si>
  <si>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</si>
  <si>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</si>
  <si>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</si>
  <si>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</si>
  <si>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</si>
  <si>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</si>
  <si>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</si>
  <si>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</si>
  <si>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</si>
  <si>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</si>
  <si>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</si>
  <si>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</si>
  <si>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</si>
  <si>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</si>
  <si>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</si>
  <si>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</si>
  <si>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</si>
  <si>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</si>
  <si>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</si>
  <si>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</si>
  <si>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</si>
  <si>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</si>
  <si>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</si>
  <si>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</si>
  <si>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</si>
  <si>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</si>
  <si>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</si>
  <si>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</si>
  <si>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</si>
  <si>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</si>
  <si>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</si>
  <si>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</si>
  <si>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</si>
  <si>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</si>
  <si>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</si>
  <si>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</si>
  <si>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</si>
  <si>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</si>
  <si>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</si>
  <si>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</si>
  <si>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</si>
  <si>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</si>
  <si>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</si>
  <si>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</si>
  <si>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</si>
  <si>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</si>
  <si>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</si>
  <si>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</si>
  <si>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</si>
  <si>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</si>
  <si>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</si>
  <si>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</si>
  <si>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</si>
  <si>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</si>
  <si>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</si>
  <si>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</si>
  <si>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</si>
  <si>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</si>
  <si>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</si>
  <si>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</si>
  <si>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</si>
  <si>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</si>
  <si>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</si>
  <si>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</si>
  <si>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</si>
  <si>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</si>
  <si>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</si>
  <si>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</si>
  <si>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</si>
  <si>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</si>
  <si>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</si>
  <si>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</si>
  <si>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</si>
  <si>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</si>
  <si>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</si>
  <si>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</si>
  <si>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</si>
  <si>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</si>
  <si>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</si>
  <si>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</si>
  <si>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</si>
  <si>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</si>
  <si>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</si>
  <si>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</si>
  <si>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</si>
  <si>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</si>
  <si>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</si>
  <si>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</si>
  <si>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</si>
  <si>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</si>
  <si>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</si>
  <si>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</si>
  <si>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</si>
  <si>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</si>
  <si>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</si>
  <si>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</si>
  <si>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</si>
  <si>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</si>
  <si>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</si>
  <si>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</si>
  <si>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</si>
  <si>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</si>
  <si>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</si>
  <si>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</si>
  <si>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</si>
  <si>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</si>
  <si>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</si>
  <si>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</si>
  <si>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</si>
  <si>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</si>
  <si>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</si>
  <si>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</si>
  <si>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</si>
  <si>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</si>
  <si>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</si>
  <si>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</si>
  <si>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</si>
  <si>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</si>
  <si>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</si>
  <si>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</si>
  <si>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</si>
  <si>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</si>
  <si>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</si>
  <si>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</si>
  <si>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</si>
  <si>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</si>
  <si>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</si>
  <si>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</si>
  <si>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</si>
  <si>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</si>
  <si>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</si>
  <si>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</si>
  <si>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</si>
  <si>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</si>
  <si>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</si>
  <si>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</si>
  <si>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</si>
  <si>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</si>
  <si>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</si>
  <si>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</si>
  <si>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</si>
  <si>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</si>
  <si>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</si>
  <si>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</si>
  <si>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</si>
  <si>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</si>
  <si>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</si>
  <si>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</si>
  <si>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</si>
  <si>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</si>
  <si>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</si>
  <si>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</si>
  <si>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</si>
  <si>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</si>
  <si>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</si>
  <si>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</si>
  <si>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</si>
  <si>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</si>
  <si>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</si>
  <si>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</si>
  <si>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</si>
  <si>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</si>
  <si>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</si>
  <si>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</si>
  <si>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</si>
  <si>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</si>
  <si>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</si>
  <si>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</si>
  <si>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</si>
  <si>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</si>
  <si>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</si>
  <si>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</si>
  <si>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</si>
  <si>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</si>
  <si>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</si>
  <si>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</si>
  <si>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</si>
  <si>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</si>
  <si>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</si>
  <si>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</si>
  <si>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</si>
  <si>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</si>
  <si>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</si>
  <si>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</si>
  <si>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</si>
  <si>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</si>
  <si>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</si>
  <si>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</si>
  <si>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</si>
  <si>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</si>
  <si>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</si>
  <si>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</si>
  <si>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</si>
  <si>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</si>
  <si>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</si>
  <si>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</si>
  <si>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</si>
  <si>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</si>
  <si>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</si>
  <si>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</si>
  <si>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</si>
  <si>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</si>
  <si>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</si>
  <si>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</si>
  <si>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</si>
  <si>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</si>
  <si>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</si>
  <si>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</si>
  <si>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</si>
  <si>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</si>
  <si>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</si>
  <si>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</si>
  <si>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</si>
  <si>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</si>
  <si>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</si>
  <si>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</si>
  <si>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</si>
  <si>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</si>
  <si>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</si>
  <si>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</si>
  <si>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</si>
  <si>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</si>
  <si>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</si>
  <si>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</si>
  <si>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</si>
  <si>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</si>
  <si>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</si>
  <si>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</si>
  <si>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</si>
  <si>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</si>
  <si>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</si>
  <si>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</si>
  <si>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</si>
  <si>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</si>
  <si>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</si>
  <si>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</si>
  <si>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</si>
  <si>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</si>
  <si>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</si>
  <si>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</si>
  <si>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</si>
  <si>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</si>
  <si>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</si>
  <si>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</si>
  <si>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</si>
  <si>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</si>
  <si>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</si>
  <si>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</si>
  <si>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</si>
  <si>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</si>
  <si>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</si>
  <si>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</si>
  <si>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</si>
  <si>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</si>
  <si>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</si>
  <si>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</si>
  <si>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</si>
  <si>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</si>
  <si>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</si>
  <si>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</si>
  <si>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</si>
  <si>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</si>
  <si>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</si>
  <si>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</si>
  <si>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</si>
  <si>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</si>
  <si>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</si>
  <si>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</si>
  <si>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</si>
  <si>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</si>
  <si>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</si>
  <si>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</si>
  <si>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</si>
  <si>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</si>
  <si>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</si>
  <si>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</si>
  <si>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</si>
  <si>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</si>
  <si>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</si>
  <si>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</si>
  <si>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</si>
  <si>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</si>
  <si>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</si>
  <si>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</si>
  <si>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</si>
  <si>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</si>
  <si>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</si>
  <si>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</si>
  <si>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</si>
  <si>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</si>
  <si>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</si>
  <si>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</si>
  <si>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</si>
  <si>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</si>
  <si>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</si>
  <si>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</si>
  <si>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</si>
  <si>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</si>
  <si>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</si>
  <si>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</si>
  <si>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</si>
  <si>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</si>
  <si>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</si>
  <si>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</si>
  <si>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</si>
  <si>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</si>
  <si>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</si>
  <si>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</si>
  <si>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</si>
  <si>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</si>
  <si>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</si>
  <si>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</si>
  <si>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</si>
  <si>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</si>
  <si>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</si>
  <si>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</si>
  <si>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</si>
  <si>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</si>
  <si>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</si>
  <si>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</si>
  <si>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</si>
  <si>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</si>
  <si>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</si>
  <si>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</si>
  <si>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</si>
  <si>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</si>
  <si>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</si>
  <si>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</si>
  <si>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</si>
  <si>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</si>
  <si>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</si>
  <si>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</si>
  <si>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</si>
  <si>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</si>
  <si>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</si>
  <si>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</si>
  <si>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</si>
  <si>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</si>
  <si>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</si>
  <si>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</si>
  <si>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</si>
  <si>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</si>
  <si>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</si>
  <si>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</si>
  <si>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</si>
  <si>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</si>
  <si>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</si>
  <si>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</si>
  <si>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</si>
  <si>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</si>
  <si>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</si>
  <si>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</si>
  <si>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</si>
  <si>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</si>
  <si>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</si>
  <si>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</si>
  <si>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</si>
  <si>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</si>
  <si>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</si>
  <si>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</si>
  <si>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</si>
  <si>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</si>
  <si>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</si>
  <si>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</si>
  <si>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</si>
  <si>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</si>
  <si>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</si>
  <si>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</si>
  <si>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</si>
  <si>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</si>
  <si>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</si>
  <si>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</si>
  <si>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</si>
  <si>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</si>
  <si>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</si>
  <si>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</si>
  <si>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</si>
  <si>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</si>
  <si>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</si>
  <si>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</si>
  <si>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</si>
  <si>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</si>
  <si>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</si>
  <si>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</si>
  <si>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</si>
  <si>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</si>
  <si>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</si>
  <si>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</si>
  <si>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</si>
  <si>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</si>
  <si>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</si>
  <si>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</si>
  <si>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</si>
  <si>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</si>
  <si>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</si>
  <si>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</si>
  <si>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</si>
  <si>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</si>
  <si>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</si>
  <si>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</si>
  <si>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</si>
  <si>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</si>
  <si>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</si>
  <si>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</si>
  <si>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</si>
  <si>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</si>
  <si>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</si>
  <si>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</si>
  <si>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</si>
  <si>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</si>
  <si>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</si>
  <si>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</si>
  <si>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</si>
  <si>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</si>
  <si>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</si>
  <si>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</si>
  <si>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</si>
  <si>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</si>
  <si>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</si>
  <si>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</si>
  <si>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</si>
  <si>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</si>
  <si>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</si>
  <si>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</si>
  <si>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</si>
  <si>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</si>
  <si>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</si>
  <si>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</si>
  <si>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</si>
  <si>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</si>
  <si>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</si>
  <si>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</si>
  <si>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</si>
  <si>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</si>
  <si>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</si>
  <si>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</si>
  <si>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</si>
  <si>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</si>
  <si>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</si>
  <si>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</si>
  <si>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</si>
  <si>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</si>
  <si>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</si>
  <si>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</si>
  <si>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</si>
  <si>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</si>
  <si>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</si>
  <si>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</si>
  <si>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</si>
  <si>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</si>
  <si>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</si>
  <si>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</si>
  <si>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</si>
  <si>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</si>
  <si>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</si>
  <si>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</si>
  <si>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</si>
  <si>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</si>
  <si>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</si>
  <si>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</si>
  <si>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</si>
  <si>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</si>
  <si>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</si>
  <si>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</si>
  <si>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</si>
  <si>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</si>
  <si>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</si>
  <si>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</si>
  <si>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</si>
  <si>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</si>
  <si>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</si>
  <si>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</si>
  <si>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</si>
  <si>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</si>
  <si>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</si>
  <si>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</si>
  <si>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</si>
  <si>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</si>
  <si>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</si>
  <si>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</si>
  <si>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</si>
  <si>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</si>
  <si>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</si>
  <si>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</si>
  <si>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</si>
  <si>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</si>
  <si>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</si>
  <si>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</si>
  <si>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</si>
  <si>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</si>
  <si>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</si>
  <si>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</si>
  <si>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</si>
  <si>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</si>
  <si>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</si>
  <si>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</si>
  <si>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</si>
  <si>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</si>
  <si>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</si>
  <si>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</si>
  <si>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</si>
  <si>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</si>
  <si>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</si>
  <si>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</si>
  <si>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</si>
  <si>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</si>
  <si>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</si>
  <si>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</si>
  <si>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</si>
  <si>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</si>
  <si>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</si>
  <si>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</si>
  <si>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</si>
  <si>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</si>
  <si>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</si>
  <si>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</si>
  <si>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</si>
  <si>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</si>
  <si>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</si>
  <si>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</si>
  <si>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</si>
  <si>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</si>
  <si>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</si>
  <si>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</si>
  <si>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</si>
  <si>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</si>
  <si>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</si>
  <si>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</si>
  <si>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</si>
  <si>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</si>
  <si>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</si>
  <si>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</si>
  <si>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</si>
  <si>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</si>
  <si>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</si>
  <si>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</si>
  <si>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</si>
  <si>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</si>
  <si>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</si>
  <si>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</si>
  <si>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</si>
  <si>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</si>
  <si>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</si>
  <si>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</si>
  <si>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</si>
  <si>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</si>
  <si>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</si>
  <si>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</si>
  <si>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</si>
  <si>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</si>
  <si>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</si>
  <si>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</si>
  <si>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</si>
  <si>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</si>
  <si>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</si>
  <si>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</si>
  <si>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</si>
  <si>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</si>
  <si>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</si>
  <si>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</si>
  <si>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</si>
  <si>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</si>
  <si>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</si>
  <si>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</si>
  <si>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</si>
  <si>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</si>
  <si>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</si>
  <si>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</si>
  <si>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</si>
  <si>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</si>
  <si>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</si>
  <si>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</si>
  <si>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</si>
  <si>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</si>
  <si>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</si>
  <si>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</si>
  <si>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</si>
  <si>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</si>
  <si>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</si>
  <si>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</si>
  <si>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</si>
  <si>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</si>
  <si>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</si>
  <si>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</si>
  <si>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</si>
  <si>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</si>
  <si>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</si>
  <si>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</si>
  <si>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</si>
  <si>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</si>
  <si>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</si>
  <si>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</si>
  <si>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</si>
  <si>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</si>
  <si>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</si>
  <si>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</si>
  <si>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</si>
  <si>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</si>
  <si>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</si>
  <si>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</si>
  <si>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</si>
  <si>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</si>
  <si>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</si>
  <si>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</si>
  <si>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</si>
  <si>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</si>
  <si>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</si>
  <si>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</si>
  <si>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</si>
  <si>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</si>
  <si>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</si>
  <si>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</si>
  <si>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</si>
  <si>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</si>
  <si>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</si>
  <si>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</si>
  <si>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</si>
  <si>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</si>
  <si>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</si>
  <si>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</si>
  <si>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</si>
  <si>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</si>
  <si>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</si>
  <si>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</si>
  <si>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</si>
  <si>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</si>
  <si>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</si>
  <si>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</si>
  <si>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</si>
  <si>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</si>
  <si>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</si>
  <si>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</si>
  <si>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</si>
  <si>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</si>
  <si>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</si>
  <si>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</si>
  <si>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</si>
  <si>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</si>
  <si>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</si>
  <si>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</si>
  <si>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</si>
  <si>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</si>
  <si>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</si>
  <si>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</si>
  <si>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</si>
  <si>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</si>
  <si>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</si>
  <si>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</si>
  <si>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</si>
  <si>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</si>
  <si>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</si>
  <si>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</si>
  <si>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</si>
  <si>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</si>
  <si>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</si>
  <si>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</si>
  <si>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</si>
  <si>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</si>
  <si>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</si>
  <si>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</si>
  <si>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</si>
  <si>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</si>
  <si>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</si>
  <si>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</si>
  <si>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</si>
  <si>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</si>
  <si>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</si>
  <si>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</si>
  <si>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</si>
  <si>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</si>
  <si>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</si>
  <si>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</si>
  <si>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</si>
  <si>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</si>
  <si>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</si>
  <si>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</si>
  <si>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</si>
  <si>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</si>
  <si>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</si>
  <si>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</si>
  <si>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</si>
  <si>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</si>
  <si>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</si>
  <si>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</si>
  <si>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</si>
  <si>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</si>
  <si>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</si>
  <si>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</si>
  <si>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</si>
  <si>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</si>
  <si>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</si>
  <si>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</si>
  <si>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</si>
  <si>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</si>
  <si>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</si>
  <si>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</si>
  <si>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</si>
  <si>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</si>
  <si>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</si>
  <si>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</si>
  <si>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</si>
  <si>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</si>
  <si>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</si>
  <si>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</si>
  <si>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</si>
  <si>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</si>
  <si>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</si>
  <si>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</si>
  <si>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</si>
  <si>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</si>
  <si>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</si>
  <si>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</si>
  <si>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</si>
  <si>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</si>
  <si>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</si>
  <si>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</si>
  <si>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</si>
  <si>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</si>
  <si>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</si>
  <si>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</si>
  <si>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</si>
  <si>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</si>
  <si>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</si>
  <si>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</si>
  <si>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</si>
  <si>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</si>
  <si>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</si>
  <si>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</si>
  <si>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</si>
  <si>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</si>
  <si>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</si>
  <si>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</si>
  <si>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</si>
  <si>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</si>
  <si>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</si>
  <si>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</si>
  <si>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</si>
  <si>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</si>
  <si>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</si>
  <si>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</si>
  <si>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</si>
  <si>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</si>
  <si>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</si>
  <si>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</si>
  <si>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</si>
  <si>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</si>
  <si>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</si>
  <si>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</si>
  <si>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</si>
  <si>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</si>
  <si>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</si>
  <si>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</si>
  <si>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</si>
  <si>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</si>
  <si>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</si>
  <si>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</si>
  <si>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</si>
  <si>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</si>
  <si>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</si>
  <si>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</si>
  <si>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</si>
  <si>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</si>
  <si>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</si>
  <si>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</si>
  <si>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</si>
  <si>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</si>
  <si>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</si>
  <si>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</si>
  <si>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</si>
  <si>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</si>
  <si>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</si>
  <si>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</si>
  <si>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</si>
  <si>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</si>
  <si>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</si>
  <si>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</si>
  <si>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</si>
  <si>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</si>
  <si>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</si>
  <si>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</si>
  <si>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</si>
  <si>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</si>
  <si>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</si>
  <si>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</si>
  <si>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</si>
  <si>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</si>
  <si>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</si>
  <si>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</si>
  <si>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</si>
  <si>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</si>
  <si>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</si>
  <si>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</si>
  <si>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</si>
  <si>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</si>
  <si>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</si>
  <si>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</si>
  <si>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</si>
  <si>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</si>
  <si>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</si>
  <si>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</si>
  <si>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</si>
  <si>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</si>
  <si>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</si>
  <si>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</si>
  <si>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</si>
  <si>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</si>
  <si>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</si>
  <si>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</si>
  <si>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</si>
  <si>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</si>
  <si>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</si>
  <si>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</si>
  <si>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</si>
  <si>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</si>
  <si>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</si>
  <si>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</si>
  <si>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</si>
  <si>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</si>
  <si>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</si>
  <si>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</si>
  <si>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</si>
  <si>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</si>
  <si>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</si>
  <si>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</si>
  <si>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</si>
  <si>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</si>
  <si>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</si>
  <si>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</si>
  <si>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</si>
  <si>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</si>
  <si>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</si>
  <si>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</si>
  <si>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</si>
  <si>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</si>
  <si>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</si>
  <si>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</si>
  <si>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</si>
  <si>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</si>
  <si>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</si>
  <si>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</si>
  <si>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</si>
  <si>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</si>
  <si>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</si>
  <si>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</si>
  <si>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</si>
  <si>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</si>
  <si>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</si>
  <si>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</si>
  <si>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</si>
  <si>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</si>
  <si>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</si>
  <si>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</si>
  <si>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</si>
  <si>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</si>
  <si>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</si>
  <si>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</si>
  <si>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</si>
  <si>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</si>
  <si>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</si>
  <si>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</si>
  <si>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</si>
  <si>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</si>
  <si>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</si>
  <si>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</si>
  <si>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</si>
  <si>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</si>
  <si>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</si>
  <si>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</si>
  <si>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</si>
  <si>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</si>
  <si>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</si>
  <si>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</si>
  <si>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</si>
  <si>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</si>
  <si>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</si>
  <si>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</si>
  <si>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</si>
  <si>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</si>
  <si>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</si>
  <si>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</si>
  <si>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</si>
  <si>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</si>
  <si>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</si>
  <si>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</si>
  <si>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</si>
  <si>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</si>
  <si>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</si>
  <si>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</si>
  <si>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</si>
  <si>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</si>
  <si>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</si>
  <si>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</si>
  <si>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</si>
  <si>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</si>
  <si>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</si>
  <si>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</si>
  <si>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</si>
  <si>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</si>
  <si>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</si>
  <si>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</si>
  <si>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</si>
  <si>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</si>
  <si>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</si>
  <si>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</si>
  <si>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</si>
  <si>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</si>
  <si>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</si>
  <si>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</si>
  <si>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</si>
  <si>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</si>
  <si>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</si>
  <si>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</si>
  <si>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</si>
  <si>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</si>
  <si>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</si>
  <si>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</si>
  <si>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</si>
  <si>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</si>
  <si>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</si>
  <si>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</si>
  <si>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</si>
  <si>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</si>
  <si>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</si>
  <si>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</si>
  <si>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</si>
  <si>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</si>
  <si>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</si>
  <si>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</si>
  <si>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</si>
  <si>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</si>
  <si>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</si>
  <si>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</si>
  <si>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</si>
  <si>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</si>
  <si>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</si>
  <si>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</si>
  <si>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</si>
  <si>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</si>
  <si>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</si>
  <si>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</si>
  <si>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</si>
  <si>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</si>
  <si>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</si>
  <si>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</si>
  <si>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</si>
  <si>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</si>
  <si>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</si>
  <si>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</si>
  <si>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</si>
  <si>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</si>
  <si>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</si>
  <si>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</si>
  <si>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</si>
  <si>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</si>
  <si>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</si>
  <si>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</si>
  <si>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</si>
  <si>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</si>
  <si>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</si>
  <si>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</si>
  <si>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</si>
  <si>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</si>
  <si>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</si>
  <si>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</si>
  <si>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</si>
  <si>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</si>
  <si>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</si>
  <si>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</si>
  <si>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</si>
  <si>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</si>
  <si>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</si>
  <si>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</si>
  <si>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</si>
  <si>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</si>
  <si>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</si>
  <si>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</si>
  <si>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</si>
  <si>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</si>
  <si>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</si>
  <si>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</si>
  <si>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</si>
  <si>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</si>
  <si>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</si>
  <si>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</si>
  <si>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</si>
  <si>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</si>
  <si>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</si>
  <si>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</si>
  <si>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</si>
  <si>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</si>
  <si>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</si>
  <si>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</si>
  <si>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</si>
  <si>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</si>
  <si>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</si>
  <si>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</si>
  <si>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</si>
  <si>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</si>
  <si>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</si>
  <si>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</si>
  <si>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</si>
  <si>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</si>
  <si>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</si>
  <si>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</si>
  <si>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</si>
  <si>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</si>
  <si>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</si>
  <si>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</si>
  <si>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</si>
  <si>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</si>
  <si>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</si>
  <si>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</si>
  <si>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</si>
  <si>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</si>
  <si>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</si>
  <si>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</si>
  <si>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</si>
  <si>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</si>
  <si>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</si>
  <si>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</si>
  <si>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</si>
  <si>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</si>
  <si>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</si>
  <si>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</si>
  <si>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</si>
  <si>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</si>
  <si>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</si>
  <si>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</si>
  <si>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</si>
  <si>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</si>
  <si>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</si>
  <si>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</si>
  <si>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</si>
  <si>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</si>
  <si>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</si>
  <si>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</si>
  <si>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</si>
  <si>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</si>
  <si>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</si>
  <si>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</si>
  <si>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</si>
  <si>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</si>
  <si>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</si>
  <si>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</si>
  <si>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</si>
  <si>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</si>
  <si>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</si>
  <si>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</si>
  <si>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</si>
  <si>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</si>
  <si>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</si>
  <si>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</si>
  <si>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</si>
  <si>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</si>
  <si>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</si>
  <si>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</si>
  <si>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</si>
  <si>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</si>
  <si>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</si>
  <si>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</si>
  <si>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</si>
  <si>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</si>
  <si>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</si>
  <si>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</si>
  <si>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</si>
  <si>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</si>
  <si>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</si>
  <si>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</si>
  <si>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</si>
  <si>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</si>
  <si>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</si>
  <si>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</si>
  <si>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</si>
  <si>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</si>
  <si>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</si>
  <si>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</si>
  <si>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</si>
  <si>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</si>
  <si>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</si>
  <si>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</si>
  <si>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</si>
  <si>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</si>
  <si>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</si>
  <si>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</si>
  <si>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</si>
  <si>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</si>
  <si>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</si>
  <si>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</si>
  <si>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</si>
  <si>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</si>
  <si>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</si>
  <si>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</si>
  <si>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</si>
  <si>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</si>
  <si>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</si>
  <si>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</si>
  <si>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</si>
  <si>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</si>
  <si>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</si>
  <si>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</si>
  <si>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</si>
  <si>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</si>
  <si>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</si>
  <si>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</si>
  <si>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</si>
  <si>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</si>
  <si>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</si>
  <si>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</si>
  <si>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</si>
  <si>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</si>
  <si>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</si>
  <si>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</si>
  <si>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</si>
  <si>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</si>
  <si>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</si>
  <si>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</si>
  <si>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</si>
  <si>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</si>
  <si>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</si>
  <si>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</si>
  <si>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</si>
  <si>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</si>
  <si>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</si>
  <si>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</si>
  <si>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</si>
  <si>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</si>
  <si>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</si>
  <si>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</si>
  <si>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</si>
  <si>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</si>
  <si>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</si>
  <si>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</si>
  <si>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</si>
  <si>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</si>
  <si>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</si>
  <si>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</si>
  <si>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</si>
  <si>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</si>
  <si>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</si>
  <si>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</si>
  <si>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</si>
  <si>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</si>
  <si>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</si>
  <si>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</si>
  <si>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</si>
  <si>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</si>
  <si>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</si>
  <si>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</si>
  <si>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</si>
  <si>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</si>
  <si>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</si>
  <si>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</si>
  <si>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</si>
  <si>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</si>
  <si>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</si>
  <si>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</si>
  <si>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</si>
  <si>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</si>
  <si>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</si>
  <si>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</si>
  <si>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</si>
  <si>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</si>
  <si>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</si>
  <si>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</si>
  <si>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</si>
  <si>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</si>
  <si>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</si>
  <si>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</si>
  <si>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</si>
  <si>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</si>
  <si>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</si>
  <si>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</si>
  <si>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</si>
  <si>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</si>
  <si>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</si>
  <si>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</si>
  <si>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</si>
  <si>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</si>
  <si>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</si>
  <si>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</si>
  <si>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</si>
  <si>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</si>
  <si>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</si>
  <si>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</si>
  <si>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</si>
  <si>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</si>
  <si>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</si>
  <si>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</si>
  <si>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</si>
  <si>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</si>
  <si>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</si>
  <si>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</si>
  <si>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</si>
  <si>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</si>
  <si>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</si>
  <si>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</si>
  <si>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</si>
  <si>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</si>
  <si>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</si>
  <si>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</si>
  <si>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</si>
  <si>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</si>
  <si>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</si>
  <si>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</si>
  <si>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</si>
  <si>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</si>
  <si>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</si>
  <si>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</si>
  <si>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</si>
  <si>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</si>
  <si>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</si>
  <si>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</si>
  <si>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</si>
  <si>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</si>
  <si>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</si>
  <si>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</si>
  <si>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</si>
  <si>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</si>
  <si>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</si>
  <si>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</si>
  <si>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</si>
  <si>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</si>
  <si>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</si>
  <si>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</si>
  <si>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</si>
  <si>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</si>
  <si>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</si>
  <si>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</si>
  <si>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</si>
  <si>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</si>
  <si>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</si>
  <si>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</si>
  <si>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</si>
  <si>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</si>
  <si>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</si>
  <si>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</si>
  <si>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</si>
  <si>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</si>
  <si>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</si>
  <si>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</si>
  <si>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</si>
  <si>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</si>
  <si>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</si>
  <si>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</si>
  <si>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</si>
  <si>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</si>
  <si>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</si>
  <si>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</si>
  <si>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</si>
  <si>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</si>
  <si>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</si>
  <si>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</si>
  <si>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</si>
  <si>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</si>
  <si>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</si>
  <si>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</si>
  <si>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</si>
  <si>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</si>
  <si>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</si>
  <si>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</si>
  <si>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</si>
  <si>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</si>
  <si>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</si>
  <si>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</si>
  <si>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</si>
  <si>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</si>
  <si>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</si>
  <si>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</si>
  <si>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</si>
  <si>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</si>
  <si>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</si>
  <si>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</si>
  <si>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</si>
  <si>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</si>
  <si>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</si>
  <si>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</si>
  <si>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</si>
  <si>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</si>
  <si>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</si>
  <si>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</si>
  <si>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</si>
  <si>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</si>
  <si>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</si>
  <si>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</si>
  <si>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</si>
  <si>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</si>
  <si>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</si>
  <si>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</si>
  <si>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</si>
  <si>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</si>
  <si>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</si>
  <si>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</si>
  <si>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</si>
  <si>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</si>
  <si>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</si>
  <si>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</si>
  <si>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</si>
  <si>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</si>
  <si>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</si>
  <si>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</si>
  <si>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</si>
  <si>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</si>
  <si>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</si>
  <si>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</si>
  <si>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</si>
  <si>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</si>
  <si>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</si>
  <si>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</si>
  <si>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</si>
  <si>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</si>
  <si>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</si>
  <si>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</si>
  <si>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</si>
  <si>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</si>
  <si>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</si>
  <si>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</si>
  <si>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</si>
  <si>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</si>
  <si>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</si>
  <si>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</si>
  <si>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</si>
  <si>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</si>
  <si>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</si>
  <si>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</si>
  <si>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</si>
  <si>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</si>
  <si>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</si>
  <si>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</si>
  <si>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</si>
  <si>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</si>
  <si>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</si>
  <si>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</si>
  <si>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</si>
  <si>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</si>
  <si>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</si>
  <si>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</si>
  <si>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</si>
  <si>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</si>
  <si>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</si>
  <si>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</si>
  <si>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</si>
  <si>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</si>
  <si>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</si>
  <si>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</si>
  <si>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</si>
  <si>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</si>
  <si>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</si>
  <si>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</si>
  <si>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</si>
  <si>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</si>
  <si>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</si>
  <si>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</si>
  <si>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</si>
  <si>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</si>
  <si>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</si>
  <si>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</si>
  <si>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</si>
  <si>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</si>
  <si>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</si>
  <si>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</si>
  <si>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</si>
  <si>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</si>
  <si>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</si>
  <si>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</si>
  <si>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</si>
  <si>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</si>
  <si>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</si>
  <si>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</si>
  <si>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</si>
  <si>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</si>
  <si>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</si>
  <si>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</si>
  <si>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</si>
  <si>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</si>
  <si>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</si>
  <si>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</si>
  <si>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</si>
  <si>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</si>
  <si>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</si>
  <si>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</si>
  <si>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</si>
  <si>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</si>
  <si>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</si>
  <si>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</si>
  <si>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</si>
  <si>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</si>
  <si>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</si>
  <si>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</si>
  <si>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</si>
  <si>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</si>
  <si>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</si>
  <si>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</si>
  <si>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</si>
  <si>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</si>
  <si>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</si>
  <si>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</si>
  <si>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</si>
  <si>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</si>
  <si>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</si>
  <si>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</si>
  <si>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</si>
  <si>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</si>
  <si>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</si>
  <si>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</si>
  <si>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</si>
  <si>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</si>
  <si>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</si>
  <si>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</si>
  <si>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</si>
  <si>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</si>
  <si>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</si>
  <si>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</si>
  <si>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</si>
  <si>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</si>
  <si>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</si>
  <si>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</si>
  <si>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</si>
  <si>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</si>
  <si>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</si>
  <si>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</si>
  <si>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</si>
  <si>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</si>
  <si>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</si>
  <si>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</si>
  <si>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</si>
  <si>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</si>
  <si>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</si>
  <si>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</si>
  <si>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</si>
  <si>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</si>
  <si>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</si>
  <si>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</si>
  <si>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</si>
  <si>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</si>
  <si>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</si>
  <si>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</si>
  <si>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</si>
  <si>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</si>
  <si>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</si>
  <si>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</si>
  <si>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</si>
  <si>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</si>
  <si>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</si>
  <si>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</si>
  <si>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</si>
  <si>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</si>
  <si>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</si>
  <si>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</si>
  <si>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</si>
  <si>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</si>
  <si>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</si>
  <si>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</si>
  <si>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</si>
  <si>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</si>
  <si>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</si>
  <si>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</si>
  <si>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</si>
  <si>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</si>
  <si>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</si>
  <si>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</si>
  <si>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</si>
  <si>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</si>
  <si>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</si>
  <si>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</si>
  <si>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</si>
  <si>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</si>
  <si>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</si>
  <si>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</si>
  <si>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</si>
  <si>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</si>
  <si>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</si>
  <si>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</si>
  <si>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</si>
  <si>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</si>
  <si>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</si>
  <si>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</si>
  <si>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</si>
  <si>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</si>
  <si>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</si>
  <si>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</si>
  <si>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</si>
  <si>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</si>
  <si>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</si>
  <si>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</si>
  <si>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</si>
  <si>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</si>
  <si>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</si>
  <si>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</si>
  <si>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</si>
  <si>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</si>
  <si>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</si>
  <si>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</si>
  <si>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</si>
  <si>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</si>
  <si>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</si>
  <si>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</si>
  <si>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</si>
  <si>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</si>
  <si>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</si>
  <si>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</si>
  <si>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</si>
  <si>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</si>
  <si>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</si>
  <si>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</si>
  <si>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</si>
  <si>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</si>
  <si>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</si>
  <si>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</si>
  <si>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</si>
  <si>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</si>
  <si>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</si>
  <si>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</si>
  <si>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</si>
  <si>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</si>
  <si>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</si>
  <si>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</si>
  <si>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</si>
  <si>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</si>
  <si>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</si>
  <si>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</si>
  <si>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</si>
  <si>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</si>
  <si>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</si>
  <si>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</si>
  <si>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</si>
  <si>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</si>
  <si>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</si>
  <si>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</si>
  <si>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</si>
  <si>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</si>
  <si>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</si>
  <si>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</si>
  <si>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</si>
  <si>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</si>
  <si>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</si>
  <si>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</si>
  <si>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</si>
  <si>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</si>
  <si>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</si>
  <si>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</si>
  <si>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</si>
  <si>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</si>
  <si>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</si>
  <si>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</si>
  <si>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</si>
  <si>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</si>
  <si>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</si>
  <si>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</si>
  <si>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</si>
  <si>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</si>
  <si>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</si>
  <si>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</si>
  <si>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</si>
  <si>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</si>
  <si>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</si>
  <si>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</si>
  <si>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</si>
  <si>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</si>
  <si>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</si>
  <si>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</si>
  <si>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</si>
  <si>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</si>
  <si>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</si>
  <si>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</si>
  <si>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</si>
  <si>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</si>
  <si>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</si>
  <si>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</si>
  <si>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</si>
  <si>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</si>
  <si>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</si>
  <si>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</si>
  <si>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</si>
  <si>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</si>
  <si>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</si>
  <si>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</si>
  <si>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</si>
  <si>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</si>
  <si>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</si>
  <si>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</si>
  <si>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</si>
  <si>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</si>
  <si>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</si>
  <si>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</si>
  <si>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</si>
  <si>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</si>
  <si>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</si>
  <si>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</si>
  <si>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</si>
  <si>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</si>
  <si>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</si>
  <si>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</si>
  <si>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</si>
  <si>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</si>
  <si>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</si>
  <si>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</si>
  <si>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</si>
  <si>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</si>
  <si>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</si>
  <si>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</si>
  <si>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</si>
  <si>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</si>
  <si>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</si>
  <si>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</si>
  <si>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</si>
  <si>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</si>
  <si>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</si>
  <si>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</si>
  <si>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</si>
  <si>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</si>
  <si>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</si>
  <si>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</si>
  <si>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</si>
  <si>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</si>
  <si>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</si>
  <si>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</si>
  <si>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</si>
  <si>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</si>
  <si>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</si>
  <si>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</si>
  <si>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</si>
  <si>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</si>
  <si>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</si>
  <si>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</si>
  <si>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</si>
  <si>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</si>
  <si>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</si>
  <si>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</si>
  <si>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</si>
  <si>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</si>
  <si>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</si>
  <si>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</si>
  <si>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</si>
  <si>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</si>
  <si>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</si>
  <si>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</si>
  <si>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</si>
  <si>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</si>
  <si>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</si>
  <si>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</si>
  <si>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</si>
  <si>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</si>
  <si>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</si>
  <si>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</si>
  <si>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</si>
  <si>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</si>
  <si>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</si>
  <si>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</si>
  <si>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</si>
  <si>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</si>
  <si>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</si>
  <si>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</si>
  <si>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</si>
  <si>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</si>
  <si>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</si>
  <si>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</si>
  <si>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</si>
  <si>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</si>
  <si>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</si>
  <si>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</si>
  <si>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</si>
  <si>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</si>
  <si>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</si>
  <si>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</si>
  <si>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</si>
  <si>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</si>
  <si>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</si>
  <si>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</si>
  <si>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</si>
  <si>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</si>
  <si>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</si>
  <si>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</si>
  <si>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</si>
  <si>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</si>
  <si>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</si>
  <si>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</si>
  <si>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</si>
  <si>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</si>
  <si>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</si>
  <si>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</si>
  <si>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</si>
  <si>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</si>
  <si>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</si>
  <si>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</si>
  <si>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</si>
  <si>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</si>
  <si>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</si>
  <si>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</si>
  <si>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</si>
  <si>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</si>
  <si>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</si>
  <si>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</si>
  <si>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</si>
  <si>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</si>
  <si>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</si>
  <si>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</si>
  <si>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</si>
  <si>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</si>
  <si>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</si>
  <si>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</si>
  <si>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</si>
  <si>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</si>
  <si>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</si>
  <si>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</si>
  <si>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</si>
  <si>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</si>
  <si>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</si>
  <si>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</si>
  <si>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</si>
  <si>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</si>
  <si>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</si>
  <si>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</si>
  <si>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</si>
  <si>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</si>
  <si>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</si>
  <si>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</si>
  <si>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</si>
  <si>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</si>
  <si>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</si>
  <si>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</si>
  <si>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</si>
  <si>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</si>
  <si>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</si>
  <si>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</si>
  <si>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</si>
  <si>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</si>
  <si>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</si>
  <si>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</si>
  <si>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</si>
  <si>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</si>
  <si>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</si>
  <si>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</si>
  <si>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</si>
  <si>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</si>
  <si>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</si>
  <si>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</si>
  <si>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</si>
  <si>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</si>
  <si>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</si>
  <si>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</si>
  <si>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</si>
  <si>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</si>
  <si>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</si>
  <si>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</si>
  <si>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</si>
  <si>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</si>
  <si>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</si>
  <si>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</si>
  <si>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</si>
  <si>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</si>
  <si>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</si>
  <si>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</si>
  <si>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</si>
  <si>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</si>
  <si>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</si>
  <si>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</si>
  <si>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</si>
  <si>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</si>
  <si>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</si>
  <si>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</si>
  <si>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</si>
  <si>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</si>
  <si>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</si>
  <si>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</si>
  <si>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</si>
  <si>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</si>
  <si>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</si>
  <si>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</si>
  <si>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</si>
  <si>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</si>
  <si>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</si>
  <si>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</si>
  <si>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</si>
  <si>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</si>
  <si>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</si>
  <si>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</si>
  <si>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</si>
  <si>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</si>
  <si>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</si>
  <si>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</si>
  <si>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</si>
  <si>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</si>
  <si>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</si>
  <si>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</si>
  <si>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</si>
  <si>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</si>
  <si>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</si>
  <si>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</si>
  <si>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</si>
  <si>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</si>
  <si>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</si>
  <si>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</si>
  <si>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</si>
  <si>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</si>
  <si>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</si>
  <si>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</si>
  <si>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</si>
  <si>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</si>
  <si>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</si>
  <si>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</si>
  <si>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</si>
  <si>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</si>
  <si>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</si>
  <si>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</si>
  <si>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</si>
  <si>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</si>
  <si>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</si>
  <si>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</si>
  <si>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</si>
  <si>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</si>
  <si>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</si>
  <si>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</si>
  <si>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</si>
  <si>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</si>
  <si>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</si>
  <si>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</si>
  <si>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</si>
  <si>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</si>
  <si>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</si>
  <si>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</si>
  <si>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</si>
  <si>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</si>
  <si>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</si>
  <si>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</si>
  <si>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</si>
  <si>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</si>
  <si>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</si>
  <si>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</si>
  <si>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</si>
  <si>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</si>
  <si>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</si>
  <si>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</si>
  <si>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</si>
  <si>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</si>
  <si>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</si>
  <si>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</si>
  <si>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</si>
  <si>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</si>
  <si>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</si>
  <si>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</si>
  <si>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</si>
  <si>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</si>
  <si>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</si>
  <si>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</si>
  <si>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</si>
  <si>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</si>
  <si>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</si>
  <si>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</si>
  <si>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</si>
  <si>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</si>
  <si>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</si>
  <si>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</si>
  <si>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</si>
  <si>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</si>
  <si>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</si>
  <si>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</si>
  <si>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</si>
  <si>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</si>
  <si>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</si>
  <si>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</si>
  <si>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</si>
  <si>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</si>
  <si>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</si>
  <si>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</si>
  <si>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</si>
  <si>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</si>
  <si>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</si>
  <si>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</si>
  <si>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</si>
  <si>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</si>
  <si>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</si>
  <si>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</si>
  <si>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</si>
  <si>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</si>
  <si>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</si>
  <si>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</si>
  <si>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</si>
  <si>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</si>
  <si>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</si>
  <si>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</si>
  <si>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</si>
  <si>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</si>
  <si>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</si>
  <si>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</si>
  <si>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</si>
  <si>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</si>
  <si>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</si>
  <si>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</si>
  <si>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</si>
  <si>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</si>
  <si>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</si>
  <si>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</si>
  <si>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</si>
  <si>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</si>
  <si>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</si>
  <si>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</si>
  <si>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</si>
  <si>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</si>
  <si>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</si>
  <si>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</si>
  <si>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</si>
  <si>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</si>
  <si>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</si>
  <si>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</si>
  <si>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</si>
  <si>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</si>
  <si>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</si>
  <si>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</si>
  <si>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</si>
  <si>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</si>
  <si>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</si>
  <si>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</si>
  <si>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</si>
  <si>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</si>
  <si>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</si>
  <si>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</si>
  <si>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</si>
  <si>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</si>
  <si>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</si>
  <si>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</si>
  <si>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</si>
  <si>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</si>
  <si>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</si>
  <si>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</si>
  <si>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</si>
  <si>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</si>
  <si>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</si>
  <si>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</si>
  <si>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</si>
  <si>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</si>
  <si>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</si>
  <si>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</si>
  <si>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</si>
  <si>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</si>
  <si>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</si>
  <si>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</si>
  <si>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</si>
  <si>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</si>
  <si>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</si>
  <si>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</si>
  <si>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</si>
  <si>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</si>
  <si>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</si>
  <si>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</si>
  <si>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</si>
  <si>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</si>
  <si>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</si>
  <si>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</si>
  <si>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</si>
  <si>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</si>
  <si>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</si>
  <si>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</si>
  <si>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</si>
  <si>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</si>
  <si>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</si>
  <si>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</si>
  <si>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</si>
  <si>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</si>
  <si>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</si>
  <si>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</si>
  <si>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</si>
  <si>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</si>
  <si>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</si>
  <si>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</si>
  <si>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</si>
  <si>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</si>
  <si>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</si>
  <si>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</si>
  <si>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</si>
  <si>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</si>
  <si>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</si>
  <si>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</si>
  <si>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</si>
  <si>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</si>
  <si>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</si>
  <si>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</si>
  <si>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</si>
  <si>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</si>
  <si>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</si>
  <si>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</si>
  <si>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</si>
  <si>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</si>
  <si>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</si>
  <si>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</si>
  <si>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</si>
  <si>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</si>
  <si>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</si>
  <si>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</si>
  <si>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</si>
  <si>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</si>
  <si>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</si>
  <si>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</si>
  <si>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</si>
  <si>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</si>
  <si>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</si>
  <si>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</si>
  <si>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</si>
  <si>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</si>
  <si>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</si>
  <si>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</si>
  <si>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</si>
  <si>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</si>
  <si>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</si>
  <si>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</si>
  <si>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</si>
  <si>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</si>
  <si>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</si>
  <si>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</si>
  <si>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</si>
  <si>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</si>
  <si>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</si>
  <si>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</si>
  <si>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</si>
  <si>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</si>
  <si>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</si>
  <si>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</si>
  <si>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</si>
  <si>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</si>
  <si>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</si>
  <si>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</si>
  <si>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</si>
  <si>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</si>
  <si>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</si>
  <si>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</si>
  <si>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</si>
  <si>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</si>
  <si>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</si>
  <si>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</si>
  <si>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</si>
  <si>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</si>
  <si>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</si>
  <si>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</si>
  <si>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</si>
  <si>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</si>
  <si>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</si>
  <si>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</si>
  <si>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</si>
  <si>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</si>
  <si>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</si>
  <si>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</si>
  <si>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</si>
  <si>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</si>
  <si>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</si>
  <si>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</si>
  <si>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</si>
  <si>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</si>
  <si>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</si>
  <si>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</si>
  <si>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</si>
  <si>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</si>
  <si>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</si>
  <si>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</si>
  <si>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</si>
  <si>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</si>
  <si>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</si>
  <si>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</si>
  <si>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</si>
  <si>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</si>
  <si>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</si>
  <si>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</si>
  <si>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</si>
  <si>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</si>
  <si>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</si>
  <si>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</si>
  <si>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</si>
  <si>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</si>
  <si>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</si>
  <si>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</si>
  <si>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</si>
  <si>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</si>
  <si>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</si>
  <si>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</si>
  <si>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</si>
  <si>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</si>
  <si>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</si>
  <si>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</si>
  <si>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</si>
  <si>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</si>
  <si>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</si>
  <si>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</si>
  <si>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</si>
  <si>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</si>
  <si>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</si>
  <si>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</si>
  <si>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</si>
  <si>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</si>
  <si>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</si>
  <si>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</si>
  <si>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</si>
  <si>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</si>
  <si>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</si>
  <si>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</si>
  <si>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</si>
  <si>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</si>
  <si>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</si>
  <si>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</si>
  <si>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</si>
  <si>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</si>
  <si>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</si>
  <si>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</si>
  <si>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</si>
  <si>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</si>
  <si>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</si>
  <si>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</si>
  <si>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</si>
  <si>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</si>
  <si>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</si>
  <si>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</si>
  <si>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</si>
  <si>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</si>
  <si>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</si>
  <si>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</si>
  <si>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</si>
  <si>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</si>
  <si>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</si>
  <si>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</si>
  <si>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</si>
  <si>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</si>
  <si>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</si>
  <si>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</si>
  <si>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</si>
  <si>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</si>
  <si>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</si>
  <si>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</si>
  <si>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</si>
  <si>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</si>
  <si>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</si>
  <si>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</si>
  <si>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</si>
  <si>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</si>
  <si>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</si>
  <si>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</si>
  <si>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</si>
  <si>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</si>
  <si>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</si>
  <si>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</si>
  <si>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</si>
  <si>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</si>
  <si>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</si>
  <si>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</si>
  <si>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</si>
  <si>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</si>
  <si>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</si>
  <si>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</si>
  <si>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</si>
  <si>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</si>
  <si>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</si>
  <si>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</si>
  <si>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</si>
  <si>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</si>
  <si>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</si>
  <si>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</si>
  <si>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</si>
  <si>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</si>
  <si>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</si>
  <si>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</si>
  <si>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</si>
  <si>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</si>
  <si>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</si>
  <si>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</si>
  <si>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</si>
  <si>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</si>
  <si>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</si>
  <si>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</si>
  <si>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</si>
  <si>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</si>
  <si>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</si>
  <si>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</si>
  <si>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</si>
  <si>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</si>
  <si>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</si>
  <si>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</si>
  <si>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</si>
  <si>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</si>
  <si>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</si>
  <si>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</si>
  <si>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</si>
  <si>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</si>
  <si>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</si>
  <si>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</si>
  <si>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</si>
  <si>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</si>
  <si>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</si>
  <si>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</si>
  <si>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</si>
  <si>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</si>
  <si>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</si>
  <si>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</si>
  <si>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</si>
  <si>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</si>
  <si>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</si>
  <si>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</si>
  <si>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</si>
  <si>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</si>
  <si>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</si>
  <si>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</si>
  <si>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</si>
  <si>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</si>
  <si>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</si>
  <si>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</si>
  <si>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</si>
  <si>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</si>
  <si>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</si>
  <si>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</si>
  <si>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</si>
  <si>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</si>
  <si>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</si>
  <si>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</si>
  <si>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</si>
  <si>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</si>
  <si>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</si>
  <si>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</si>
  <si>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</si>
  <si>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</si>
  <si>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</si>
  <si>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</si>
  <si>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</si>
  <si>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</si>
  <si>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</si>
  <si>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</si>
  <si>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</si>
  <si>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</si>
  <si>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</si>
  <si>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</si>
  <si>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</si>
  <si>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</si>
  <si>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</si>
  <si>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</si>
  <si>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</si>
  <si>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</si>
  <si>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</si>
  <si>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</si>
  <si>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</si>
  <si>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</si>
  <si>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</si>
  <si>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</si>
  <si>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</si>
  <si>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</si>
  <si>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</si>
  <si>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</si>
  <si>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</si>
  <si>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</si>
  <si>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</si>
  <si>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</si>
  <si>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</si>
  <si>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</si>
  <si>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</si>
  <si>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</si>
  <si>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</si>
  <si>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</si>
  <si>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</si>
  <si>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</si>
  <si>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</si>
  <si>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</si>
  <si>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</si>
  <si>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</si>
  <si>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</si>
  <si>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</si>
  <si>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</si>
  <si>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</si>
  <si>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</si>
  <si>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</si>
  <si>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</si>
  <si>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</si>
  <si>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</si>
  <si>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</si>
  <si>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</si>
  <si>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</si>
  <si>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</si>
  <si>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</si>
  <si>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</si>
  <si>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</si>
  <si>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</si>
  <si>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</si>
  <si>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</si>
  <si>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</si>
  <si>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</si>
  <si>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</si>
  <si>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</si>
  <si>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</si>
  <si>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</si>
  <si>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</si>
  <si>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</si>
  <si>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</si>
  <si>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</si>
  <si>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</si>
  <si>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</si>
  <si>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</si>
  <si>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</si>
  <si>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</si>
  <si>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</si>
  <si>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</si>
  <si>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</si>
  <si>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</si>
  <si>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</si>
  <si>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</si>
  <si>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</si>
  <si>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</si>
  <si>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</si>
  <si>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</si>
  <si>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</si>
  <si>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</si>
  <si>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</si>
  <si>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</si>
  <si>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</si>
  <si>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</si>
  <si>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</si>
  <si>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</si>
  <si>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</si>
  <si>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</si>
  <si>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</si>
  <si>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</si>
  <si>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</si>
  <si>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</si>
  <si>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</si>
  <si>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</si>
  <si>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</si>
  <si>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</si>
  <si>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</si>
  <si>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</si>
  <si>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</si>
  <si>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</si>
  <si>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</si>
  <si>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</si>
  <si>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</si>
  <si>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</si>
  <si>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</si>
  <si>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</si>
  <si>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</si>
  <si>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</si>
  <si>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</si>
  <si>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</si>
  <si>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</si>
  <si>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</si>
  <si>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</si>
  <si>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</si>
  <si>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</si>
  <si>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</si>
  <si>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</si>
  <si>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</si>
  <si>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</si>
  <si>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</si>
  <si>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</si>
  <si>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</si>
  <si>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</si>
  <si>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</si>
  <si>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</si>
  <si>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</si>
  <si>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</si>
  <si>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</si>
  <si>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</si>
  <si>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</si>
  <si>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</si>
  <si>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</si>
  <si>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</si>
  <si>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</si>
  <si>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</si>
  <si>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</si>
  <si>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</si>
  <si>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</si>
  <si>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</si>
  <si>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</si>
  <si>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</si>
  <si>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</si>
  <si>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</si>
  <si>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</si>
  <si>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</si>
  <si>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</si>
  <si>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</si>
  <si>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</si>
  <si>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</si>
  <si>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</si>
  <si>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</si>
  <si>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</si>
  <si>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</si>
  <si>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</si>
  <si>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</si>
  <si>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</si>
  <si>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</si>
  <si>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</si>
  <si>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</si>
  <si>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</si>
  <si>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</si>
  <si>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</si>
  <si>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</si>
  <si>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</si>
  <si>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</si>
  <si>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</si>
  <si>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</si>
  <si>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</si>
  <si>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</si>
  <si>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</si>
  <si>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</si>
  <si>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</si>
  <si>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</si>
  <si>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</si>
  <si>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</si>
  <si>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</si>
  <si>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</si>
  <si>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</si>
  <si>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</si>
  <si>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</si>
  <si>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</si>
  <si>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</si>
  <si>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</si>
  <si>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</si>
  <si>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</si>
  <si>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</si>
  <si>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</si>
  <si>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</si>
  <si>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</si>
  <si>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</si>
  <si>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</si>
  <si>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</si>
  <si>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</si>
  <si>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</si>
  <si>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</si>
  <si>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</si>
  <si>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</si>
  <si>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</si>
  <si>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</si>
  <si>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</si>
  <si>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</si>
  <si>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</si>
  <si>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</si>
  <si>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</si>
  <si>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</si>
  <si>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</si>
  <si>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</si>
  <si>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</si>
  <si>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</si>
  <si>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</si>
  <si>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</si>
  <si>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</si>
  <si>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</si>
  <si>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</si>
  <si>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</si>
  <si>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</si>
  <si>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</si>
  <si>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</si>
  <si>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</si>
  <si>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</si>
  <si>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</si>
  <si>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</si>
  <si>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</si>
  <si>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</si>
  <si>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</si>
  <si>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</si>
  <si>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</si>
  <si>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</si>
  <si>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</si>
  <si>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</si>
  <si>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</si>
  <si>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</si>
  <si>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</si>
  <si>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</si>
  <si>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</si>
  <si>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</si>
  <si>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</si>
  <si>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</si>
  <si>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</si>
  <si>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</si>
  <si>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</si>
  <si>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</si>
  <si>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</si>
  <si>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</si>
  <si>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</si>
  <si>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</si>
  <si>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</si>
  <si>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</si>
  <si>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</si>
  <si>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</si>
  <si>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</si>
  <si>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</si>
  <si>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</si>
  <si>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</si>
  <si>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</si>
  <si>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</si>
  <si>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</si>
  <si>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</si>
  <si>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</si>
  <si>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</si>
  <si>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</si>
  <si>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</si>
  <si>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</si>
  <si>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</si>
  <si>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</si>
  <si>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</si>
  <si>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</si>
  <si>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</si>
  <si>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</si>
  <si>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</si>
  <si>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</si>
  <si>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</si>
  <si>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</si>
  <si>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</si>
  <si>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</si>
  <si>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</si>
  <si>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</si>
  <si>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</si>
  <si>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</si>
  <si>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</si>
  <si>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</si>
  <si>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</si>
  <si>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</si>
  <si>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</si>
  <si>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</si>
  <si>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</si>
  <si>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</si>
  <si>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</si>
  <si>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</si>
  <si>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</si>
  <si>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</si>
  <si>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</si>
  <si>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</si>
  <si>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</si>
  <si>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</si>
  <si>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</si>
  <si>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</si>
  <si>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</si>
  <si>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</si>
  <si>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</si>
  <si>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</si>
  <si>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</si>
  <si>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</si>
  <si>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</si>
  <si>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</si>
  <si>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</si>
  <si>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</si>
  <si>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</si>
  <si>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</si>
  <si>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</si>
  <si>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</si>
  <si>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</si>
  <si>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</si>
  <si>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</si>
  <si>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</si>
  <si>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</si>
  <si>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</si>
  <si>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</si>
  <si>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</si>
  <si>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</si>
  <si>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</si>
  <si>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</si>
  <si>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</si>
  <si>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</si>
  <si>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</si>
  <si>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</si>
  <si>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</si>
  <si>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</si>
  <si>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</si>
  <si>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</si>
  <si>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</si>
  <si>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</si>
  <si>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</si>
  <si>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</si>
  <si>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</si>
  <si>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</si>
  <si>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</si>
  <si>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</si>
  <si>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</si>
  <si>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</si>
  <si>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</si>
  <si>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</si>
  <si>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</si>
  <si>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</si>
  <si>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</si>
  <si>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</si>
  <si>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</si>
  <si>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</si>
  <si>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</si>
  <si>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</si>
  <si>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</si>
  <si>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</si>
  <si>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</si>
  <si>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</si>
  <si>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</si>
  <si>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</si>
  <si>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</si>
  <si>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</si>
  <si>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</si>
  <si>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</si>
  <si>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</si>
  <si>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</si>
  <si>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</si>
  <si>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</si>
  <si>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</si>
  <si>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</si>
  <si>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</si>
  <si>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</si>
  <si>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</si>
  <si>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</si>
  <si>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</si>
  <si>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</si>
  <si>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</si>
  <si>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</si>
  <si>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</si>
  <si>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</si>
  <si>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</si>
  <si>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</si>
  <si>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</si>
  <si>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</si>
  <si>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</si>
  <si>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</si>
  <si>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</si>
  <si>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</si>
  <si>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</si>
  <si>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</si>
  <si>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</si>
  <si>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</si>
  <si>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</si>
  <si>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</si>
  <si>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</si>
  <si>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</si>
  <si>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</si>
  <si>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</si>
  <si>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</si>
  <si>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</si>
  <si>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</si>
  <si>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</si>
  <si>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</si>
  <si>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</si>
  <si>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</si>
  <si>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</si>
  <si>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</si>
  <si>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</si>
  <si>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</si>
  <si>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</si>
  <si>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</si>
  <si>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</si>
  <si>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</si>
  <si>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</si>
  <si>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</si>
  <si>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</si>
  <si>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</si>
  <si>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</si>
  <si>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</si>
  <si>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</si>
  <si>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</si>
  <si>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</si>
  <si>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</si>
  <si>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</si>
  <si>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</si>
  <si>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</si>
  <si>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</si>
  <si>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</si>
  <si>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</si>
  <si>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</si>
  <si>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</si>
  <si>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</si>
  <si>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</si>
  <si>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</si>
  <si>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</si>
  <si>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</si>
  <si>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</si>
  <si>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</si>
  <si>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</si>
  <si>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</si>
  <si>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</si>
  <si>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</si>
  <si>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</si>
  <si>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</si>
  <si>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</si>
  <si>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</si>
  <si>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</si>
  <si>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</si>
  <si>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</si>
  <si>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</si>
  <si>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</si>
  <si>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</si>
  <si>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</si>
  <si>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</si>
  <si>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</si>
  <si>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</si>
  <si>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</si>
  <si>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</si>
  <si>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</si>
  <si>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</si>
  <si>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</si>
  <si>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</si>
  <si>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</si>
  <si>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</si>
  <si>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</si>
  <si>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</si>
  <si>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</si>
  <si>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</si>
  <si>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</si>
  <si>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</si>
  <si>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</si>
  <si>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</si>
  <si>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</si>
  <si>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</si>
  <si>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</si>
  <si>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</si>
  <si>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</si>
  <si>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</si>
  <si>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</si>
  <si>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</si>
  <si>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</si>
  <si>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</si>
  <si>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</si>
  <si>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</si>
  <si>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</si>
  <si>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</si>
  <si>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</si>
  <si>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</si>
  <si>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</si>
  <si>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</si>
  <si>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</si>
  <si>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</si>
  <si>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</si>
  <si>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</si>
  <si>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</si>
  <si>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</si>
  <si>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</si>
  <si>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</si>
  <si>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</si>
  <si>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</si>
  <si>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</si>
  <si>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</si>
  <si>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</si>
  <si>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</si>
  <si>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</si>
  <si>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</si>
  <si>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</si>
  <si>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</si>
  <si>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</si>
  <si>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</si>
  <si>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</si>
  <si>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</si>
  <si>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</si>
  <si>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</si>
  <si>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</si>
  <si>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</si>
  <si>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</si>
  <si>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</si>
  <si>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</si>
  <si>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</si>
  <si>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</si>
  <si>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</si>
  <si>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</si>
  <si>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</si>
  <si>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</si>
  <si>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</si>
  <si>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</si>
  <si>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</si>
  <si>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</si>
  <si>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</si>
  <si>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</si>
  <si>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</si>
  <si>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</si>
  <si>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</si>
  <si>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</si>
  <si>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</si>
  <si>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</si>
  <si>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</si>
  <si>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</si>
  <si>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</si>
  <si>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</si>
  <si>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</si>
  <si>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</si>
  <si>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</si>
  <si>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</si>
  <si>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</si>
  <si>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</si>
  <si>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</si>
  <si>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</si>
  <si>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</si>
  <si>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</si>
  <si>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</si>
  <si>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</si>
  <si>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</si>
  <si>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</si>
  <si>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</si>
  <si>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</si>
  <si>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</si>
  <si>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</si>
  <si>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</si>
  <si>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</si>
  <si>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</si>
  <si>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</si>
  <si>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</si>
  <si>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</si>
  <si>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</si>
  <si>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</si>
  <si>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</si>
  <si>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</si>
  <si>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</si>
  <si>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</si>
  <si>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</si>
  <si>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</si>
  <si>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</si>
  <si>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</si>
  <si>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</si>
  <si>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</si>
  <si>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</si>
  <si>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</si>
  <si>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</si>
  <si>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</si>
  <si>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</si>
  <si>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</si>
  <si>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</si>
  <si>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</si>
  <si>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</si>
  <si>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</si>
  <si>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</si>
  <si>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</si>
  <si>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</si>
  <si>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</si>
  <si>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</si>
  <si>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</si>
  <si>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</si>
  <si>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</si>
  <si>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</si>
  <si>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</si>
  <si>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</si>
  <si>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</si>
  <si>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</si>
  <si>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</si>
  <si>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</si>
  <si>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</si>
  <si>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</si>
  <si>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</si>
  <si>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</si>
  <si>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</si>
  <si>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</si>
  <si>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</si>
  <si>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</si>
  <si>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</si>
  <si>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</si>
  <si>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</si>
  <si>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</si>
  <si>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</si>
  <si>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</si>
  <si>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</si>
  <si>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</si>
  <si>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</si>
  <si>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</si>
  <si>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</si>
  <si>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</si>
  <si>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</si>
  <si>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</si>
  <si>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</si>
  <si>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</si>
  <si>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</si>
  <si>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</si>
  <si>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</si>
  <si>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</si>
  <si>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</si>
  <si>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</si>
  <si>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</si>
  <si>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</si>
  <si>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</si>
  <si>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</si>
  <si>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</si>
  <si>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</si>
  <si>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</si>
  <si>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</si>
  <si>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</si>
  <si>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</si>
  <si>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</si>
  <si>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</si>
  <si>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</si>
  <si>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</si>
  <si>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</si>
  <si>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</si>
  <si>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</si>
  <si>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</si>
  <si>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</si>
  <si>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</si>
  <si>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</si>
  <si>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</si>
  <si>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</si>
  <si>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</si>
  <si>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</si>
  <si>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</si>
  <si>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</si>
  <si>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</si>
  <si>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</si>
  <si>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</si>
  <si>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</si>
  <si>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</si>
  <si>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</si>
  <si>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</si>
  <si>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</si>
  <si>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</si>
  <si>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</si>
  <si>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</si>
  <si>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</si>
  <si>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</si>
  <si>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</si>
  <si>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</si>
  <si>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</si>
  <si>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</si>
  <si>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</si>
  <si>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</si>
  <si>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</si>
  <si>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</si>
  <si>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</si>
  <si>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</si>
  <si>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</si>
  <si>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</si>
  <si>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</si>
  <si>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</si>
  <si>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</si>
  <si>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</si>
  <si>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</si>
  <si>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</si>
  <si>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</si>
  <si>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</si>
  <si>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</si>
  <si>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</si>
  <si>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</si>
  <si>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</si>
  <si>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</si>
  <si>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</si>
  <si>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</si>
  <si>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</si>
  <si>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</si>
  <si>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</si>
  <si>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</si>
  <si>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</si>
  <si>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</si>
  <si>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</si>
  <si>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</si>
  <si>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</si>
  <si>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</si>
  <si>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</si>
  <si>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</si>
  <si>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</si>
  <si>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</si>
  <si>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</si>
  <si>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</si>
  <si>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</si>
  <si>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</si>
  <si>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</si>
  <si>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</si>
  <si>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</si>
  <si>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</si>
  <si>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</si>
  <si>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</si>
  <si>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</si>
  <si>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</si>
  <si>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</si>
  <si>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</si>
  <si>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</si>
  <si>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</si>
  <si>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</si>
  <si>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</si>
  <si>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</si>
  <si>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</si>
  <si>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</si>
  <si>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</si>
  <si>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</si>
  <si>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</si>
  <si>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</si>
  <si>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</si>
  <si>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</si>
  <si>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</si>
  <si>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</si>
  <si>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</si>
  <si>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</si>
  <si>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</si>
  <si>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</si>
  <si>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</si>
  <si>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</si>
  <si>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</si>
  <si>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</si>
  <si>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</si>
  <si>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</si>
  <si>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</si>
  <si>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</si>
  <si>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</si>
  <si>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</si>
  <si>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</si>
  <si>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</si>
  <si>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</si>
  <si>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</si>
  <si>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</si>
  <si>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</si>
  <si>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</si>
  <si>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</si>
  <si>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</si>
  <si>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</si>
  <si>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</si>
  <si>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</si>
  <si>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</si>
  <si>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</si>
  <si>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</si>
  <si>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</si>
  <si>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</si>
  <si>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</si>
  <si>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</si>
  <si>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</si>
  <si>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</si>
  <si>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</si>
  <si>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</si>
  <si>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</si>
  <si>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</si>
  <si>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</si>
  <si>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</si>
  <si>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</si>
  <si>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</si>
  <si>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</si>
  <si>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</si>
  <si>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</si>
  <si>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</si>
  <si>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</si>
  <si>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</si>
  <si>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</si>
  <si>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</si>
  <si>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</si>
  <si>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</si>
  <si>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</si>
  <si>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</si>
  <si>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</si>
  <si>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</si>
  <si>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</si>
  <si>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</si>
  <si>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</si>
  <si>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</si>
  <si>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</si>
  <si>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</si>
  <si>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</si>
  <si>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</si>
  <si>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</si>
  <si>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</si>
  <si>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</si>
  <si>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</si>
  <si>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</si>
  <si>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</si>
  <si>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</si>
  <si>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</si>
  <si>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</si>
  <si>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</si>
  <si>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</si>
  <si>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</si>
  <si>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</si>
  <si>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</si>
  <si>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</si>
  <si>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</si>
  <si>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</si>
  <si>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</si>
  <si>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</si>
  <si>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</si>
  <si>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</si>
  <si>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</si>
  <si>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</si>
  <si>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</si>
  <si>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</si>
  <si>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</si>
  <si>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</si>
  <si>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</si>
  <si>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</si>
  <si>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</si>
  <si>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</si>
  <si>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</si>
  <si>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</si>
  <si>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</si>
  <si>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</si>
  <si>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</si>
  <si>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</si>
  <si>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</si>
  <si>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</si>
  <si>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</si>
  <si>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</si>
  <si>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</si>
  <si>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</si>
  <si>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</si>
  <si>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</si>
  <si>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</si>
  <si>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</si>
  <si>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</si>
  <si>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</si>
  <si>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</si>
  <si>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</si>
  <si>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</si>
  <si>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</si>
  <si>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</si>
  <si>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</si>
  <si>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</si>
  <si>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</si>
  <si>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</si>
  <si>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</si>
  <si>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</si>
  <si>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</si>
  <si>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</si>
  <si>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</si>
  <si>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</si>
  <si>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</si>
  <si>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</si>
  <si>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</si>
  <si>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</si>
  <si>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</si>
  <si>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</si>
  <si>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</si>
  <si>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</si>
  <si>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</si>
  <si>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</si>
  <si>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</si>
  <si>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</si>
  <si>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</si>
  <si>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</si>
  <si>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</si>
  <si>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</si>
  <si>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</si>
  <si>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</si>
  <si>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</si>
  <si>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</si>
  <si>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</si>
  <si>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</si>
  <si>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</si>
  <si>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</si>
  <si>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</si>
  <si>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</si>
  <si>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</si>
  <si>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</si>
  <si>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</si>
  <si>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</si>
  <si>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</si>
  <si>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</si>
  <si>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</si>
  <si>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</si>
  <si>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</si>
  <si>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</si>
  <si>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</si>
  <si>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</si>
  <si>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</si>
  <si>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</si>
  <si>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</si>
  <si>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</si>
  <si>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</si>
  <si>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</si>
  <si>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</si>
  <si>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</si>
  <si>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</si>
  <si>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</si>
  <si>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</si>
  <si>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</si>
  <si>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</si>
  <si>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</si>
  <si>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</si>
  <si>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</si>
  <si>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</si>
  <si>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</si>
  <si>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</si>
  <si>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</si>
  <si>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</si>
  <si>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</si>
  <si>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</si>
  <si>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</si>
  <si>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</si>
  <si>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</si>
  <si>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</si>
  <si>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</si>
  <si>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</si>
  <si>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</si>
  <si>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</si>
  <si>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</si>
  <si>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</si>
  <si>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</si>
  <si>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</si>
  <si>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</si>
  <si>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</si>
  <si>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</si>
  <si>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</si>
  <si>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</si>
  <si>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</si>
  <si>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</si>
  <si>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</si>
  <si>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</si>
  <si>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</si>
  <si>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</si>
  <si>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</si>
  <si>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</si>
  <si>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</si>
  <si>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</si>
  <si>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</si>
  <si>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</si>
  <si>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</si>
  <si>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</si>
  <si>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</si>
  <si>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</si>
  <si>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</si>
  <si>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</si>
  <si>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</si>
  <si>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</si>
  <si>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</si>
  <si>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</si>
  <si>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</si>
  <si>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</si>
  <si>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</si>
  <si>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</si>
  <si>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</si>
  <si>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</si>
  <si>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</si>
  <si>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</si>
  <si>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</si>
  <si>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</si>
  <si>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</si>
  <si>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</si>
  <si>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</si>
  <si>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</si>
  <si>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</si>
  <si>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</si>
  <si>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</si>
  <si>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</si>
  <si>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</si>
  <si>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</si>
  <si>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</si>
  <si>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</si>
  <si>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</si>
  <si>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</si>
  <si>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</si>
  <si>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</si>
  <si>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</si>
  <si>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</si>
  <si>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</si>
  <si>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</si>
  <si>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</si>
  <si>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</si>
  <si>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</si>
  <si>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</si>
  <si>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</si>
  <si>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</si>
  <si>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</si>
  <si>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</si>
  <si>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</si>
  <si>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</si>
  <si>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</si>
  <si>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</si>
  <si>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</si>
  <si>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</si>
  <si>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</si>
  <si>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</si>
  <si>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</si>
  <si>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</si>
  <si>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</si>
  <si>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</si>
  <si>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</si>
  <si>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</si>
  <si>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</si>
  <si>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</si>
  <si>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</si>
  <si>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</si>
  <si>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</si>
  <si>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</si>
  <si>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</si>
  <si>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</si>
  <si>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</si>
  <si>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</si>
  <si>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</si>
  <si>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</si>
  <si>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</si>
  <si>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</si>
  <si>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</si>
  <si>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</si>
  <si>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</si>
  <si>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</si>
  <si>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</si>
  <si>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</si>
  <si>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</si>
  <si>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</si>
  <si>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</si>
  <si>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</si>
  <si>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</si>
  <si>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</si>
  <si>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</si>
  <si>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</si>
  <si>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</si>
  <si>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</si>
  <si>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</si>
  <si>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</si>
  <si>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</si>
  <si>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</si>
  <si>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</si>
  <si>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</si>
  <si>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</si>
  <si>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</si>
  <si>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</si>
  <si>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</si>
  <si>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</si>
  <si>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</si>
  <si>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</si>
  <si>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</si>
  <si>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</si>
  <si>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</si>
  <si>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</si>
  <si>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</si>
  <si>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</si>
  <si>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</si>
  <si>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</si>
  <si>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</si>
  <si>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</si>
  <si>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</si>
  <si>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</si>
  <si>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</si>
  <si>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</si>
  <si>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</si>
  <si>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</si>
  <si>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</si>
  <si>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</si>
  <si>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</si>
  <si>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</si>
  <si>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</si>
  <si>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</si>
  <si>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</si>
  <si>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</si>
  <si>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</si>
  <si>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</si>
  <si>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</si>
  <si>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</si>
  <si>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</si>
  <si>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</si>
  <si>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</si>
  <si>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</si>
  <si>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</si>
  <si>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</si>
  <si>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</si>
  <si>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</si>
  <si>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</si>
  <si>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</si>
  <si>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</si>
  <si>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</si>
  <si>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</si>
  <si>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</si>
  <si>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</si>
  <si>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</si>
  <si>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</si>
  <si>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</si>
  <si>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</si>
  <si>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</si>
  <si>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</si>
  <si>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</si>
  <si>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</si>
  <si>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</si>
  <si>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</si>
  <si>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</si>
  <si>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</si>
  <si>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</si>
  <si>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</si>
  <si>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</si>
  <si>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</si>
  <si>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</si>
  <si>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</si>
  <si>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</si>
  <si>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</si>
  <si>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</si>
  <si>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</si>
  <si>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</si>
  <si>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</si>
  <si>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</si>
  <si>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</si>
  <si>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</si>
  <si>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</si>
  <si>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</si>
  <si>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</si>
  <si>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</si>
  <si>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</si>
  <si>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</si>
  <si>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</si>
  <si>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</si>
  <si>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</si>
  <si>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</si>
  <si>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</si>
  <si>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</si>
  <si>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</si>
  <si>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</si>
  <si>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</si>
  <si>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</si>
  <si>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</si>
  <si>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</si>
  <si>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</si>
  <si>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</si>
  <si>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</si>
  <si>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</si>
  <si>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</si>
  <si>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</si>
  <si>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</si>
  <si>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</si>
  <si>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</si>
  <si>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</si>
  <si>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</si>
  <si>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</si>
  <si>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</si>
  <si>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</si>
  <si>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</si>
  <si>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</si>
  <si>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</si>
  <si>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</si>
  <si>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</si>
  <si>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</si>
  <si>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</si>
  <si>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</si>
  <si>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</si>
  <si>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</si>
  <si>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</si>
  <si>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</si>
  <si>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</si>
  <si>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</si>
  <si>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</si>
  <si>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</si>
  <si>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</si>
  <si>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</si>
  <si>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</si>
  <si>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</si>
  <si>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</si>
  <si>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</si>
  <si>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</si>
  <si>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</si>
  <si>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</si>
  <si>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</si>
  <si>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</si>
  <si>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</si>
  <si>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</si>
  <si>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</si>
  <si>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</si>
  <si>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</si>
  <si>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</si>
  <si>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</si>
  <si>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</si>
  <si>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</si>
  <si>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</si>
  <si>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</si>
  <si>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</si>
  <si>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</si>
  <si>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</si>
  <si>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</si>
  <si>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</si>
  <si>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</si>
  <si>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</si>
  <si>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</si>
  <si>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</si>
  <si>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</si>
  <si>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</si>
  <si>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</si>
  <si>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</si>
  <si>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</si>
  <si>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</si>
  <si>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</si>
  <si>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</si>
  <si>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</si>
  <si>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</si>
  <si>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</si>
  <si>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</si>
  <si>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</si>
  <si>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</si>
  <si>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</si>
  <si>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</si>
  <si>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</si>
  <si>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</si>
  <si>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</si>
  <si>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</si>
  <si>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</si>
  <si>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</si>
  <si>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</si>
  <si>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</si>
  <si>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</si>
  <si>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</si>
  <si>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</si>
  <si>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</si>
  <si>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</si>
  <si>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</si>
  <si>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</si>
  <si>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</si>
  <si>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</si>
  <si>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</si>
  <si>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</si>
  <si>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</si>
  <si>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</si>
  <si>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</si>
  <si>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</si>
  <si>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</si>
  <si>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</si>
  <si>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</si>
  <si>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</si>
  <si>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</si>
  <si>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</si>
  <si>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</si>
  <si>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</si>
  <si>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</si>
  <si>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</si>
  <si>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</si>
  <si>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</si>
  <si>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</si>
  <si>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</si>
  <si>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</si>
  <si>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</si>
  <si>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</si>
  <si>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</si>
  <si>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</si>
  <si>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</si>
  <si>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</si>
  <si>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</si>
  <si>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</si>
  <si>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</si>
  <si>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</si>
  <si>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</si>
  <si>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</si>
  <si>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</si>
  <si>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</si>
  <si>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</si>
  <si>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</si>
  <si>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</si>
  <si>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</si>
  <si>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</si>
  <si>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</si>
  <si>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</si>
  <si>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</si>
  <si>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</si>
  <si>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</si>
  <si>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</si>
  <si>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</si>
  <si>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</si>
  <si>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</si>
  <si>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</si>
  <si>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</si>
  <si>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</si>
  <si>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</si>
  <si>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</si>
  <si>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</si>
  <si>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</si>
  <si>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</si>
  <si>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</si>
  <si>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</si>
  <si>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</si>
  <si>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</si>
  <si>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</si>
  <si>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</si>
  <si>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</si>
  <si>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</si>
  <si>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</si>
  <si>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</si>
  <si>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</si>
  <si>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</si>
  <si>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</si>
  <si>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</si>
  <si>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</si>
  <si>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</si>
  <si>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</si>
  <si>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</si>
  <si>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</si>
  <si>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</si>
  <si>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</si>
  <si>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</si>
  <si>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</si>
  <si>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</si>
  <si>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</si>
  <si>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</si>
  <si>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</si>
  <si>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</si>
  <si>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</si>
  <si>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</si>
  <si>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</si>
  <si>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</si>
  <si>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</si>
  <si>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</si>
  <si>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</si>
  <si>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</si>
  <si>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</si>
  <si>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</si>
  <si>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</si>
  <si>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</si>
  <si>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</si>
  <si>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</si>
  <si>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</si>
  <si>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</si>
  <si>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</si>
  <si>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</si>
  <si>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</si>
  <si>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</si>
  <si>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</si>
  <si>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</si>
  <si>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</si>
  <si>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</si>
  <si>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</si>
  <si>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</si>
  <si>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</si>
  <si>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</si>
  <si>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</si>
  <si>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</si>
  <si>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</si>
  <si>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</si>
  <si>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</si>
  <si>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</si>
  <si>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</si>
  <si>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</si>
  <si>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</si>
  <si>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</si>
  <si>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</si>
  <si>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</si>
  <si>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</si>
  <si>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</si>
  <si>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</si>
  <si>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</si>
  <si>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</si>
  <si>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</si>
  <si>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</si>
  <si>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</si>
  <si>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</si>
  <si>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</si>
  <si>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</si>
  <si>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</si>
  <si>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</si>
  <si>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</si>
  <si>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</si>
  <si>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</si>
  <si>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</si>
  <si>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</si>
  <si>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</si>
  <si>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</si>
  <si>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</si>
  <si>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</si>
  <si>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</si>
  <si>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</si>
  <si>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</si>
  <si>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</si>
  <si>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</si>
  <si>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</si>
  <si>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</si>
  <si>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</si>
  <si>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</si>
  <si>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</si>
  <si>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</si>
  <si>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</si>
  <si>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</si>
  <si>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</si>
  <si>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</si>
  <si>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</si>
  <si>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</si>
  <si>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</si>
  <si>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</si>
  <si>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</si>
  <si>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</si>
  <si>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</si>
  <si>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</si>
  <si>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</si>
  <si>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</si>
  <si>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</si>
  <si>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</si>
  <si>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</si>
  <si>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</si>
  <si>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</si>
  <si>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</si>
  <si>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</si>
  <si>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</si>
  <si>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</si>
  <si>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</si>
  <si>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</si>
  <si>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</si>
  <si>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</si>
  <si>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</si>
  <si>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</si>
  <si>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</si>
  <si>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</si>
  <si>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</si>
  <si>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</si>
  <si>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</si>
  <si>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</si>
  <si>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</si>
  <si>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</si>
  <si>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</si>
  <si>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</si>
  <si>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</si>
  <si>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</si>
  <si>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</si>
  <si>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</si>
  <si>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</si>
  <si>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</si>
  <si>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</si>
  <si>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</si>
  <si>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</si>
  <si>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</si>
  <si>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</si>
  <si>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</si>
  <si>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</si>
  <si>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</si>
  <si>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</si>
  <si>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</si>
  <si>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</si>
  <si>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</si>
  <si>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</si>
  <si>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</si>
  <si>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</si>
  <si>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</si>
  <si>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</si>
  <si>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</si>
  <si>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</si>
  <si>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</si>
  <si>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</si>
  <si>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</si>
  <si>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</si>
  <si>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</si>
  <si>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</si>
  <si>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</si>
  <si>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</si>
  <si>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</si>
  <si>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</si>
  <si>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</si>
  <si>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</si>
  <si>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</si>
  <si>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</si>
  <si>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</si>
  <si>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</si>
  <si>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</si>
  <si>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</si>
  <si>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</si>
  <si>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</si>
  <si>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</si>
  <si>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</si>
  <si>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</si>
  <si>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</si>
  <si>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</si>
  <si>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</si>
  <si>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</si>
  <si>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</si>
  <si>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</si>
  <si>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</si>
  <si>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</si>
  <si>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</si>
  <si>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</si>
  <si>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</si>
  <si>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</si>
  <si>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</si>
  <si>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</si>
  <si>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</si>
  <si>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</si>
  <si>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</si>
  <si>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</si>
  <si>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</si>
  <si>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</si>
  <si>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</si>
  <si>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</si>
  <si>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</si>
  <si>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</si>
  <si>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</si>
  <si>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</si>
  <si>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</si>
  <si>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</si>
  <si>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</si>
  <si>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</si>
  <si>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</si>
  <si>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</si>
  <si>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</si>
  <si>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</si>
  <si>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</si>
  <si>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</si>
  <si>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</si>
  <si>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</si>
  <si>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</si>
  <si>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</si>
  <si>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</si>
  <si>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</si>
  <si>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</si>
  <si>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</si>
  <si>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</si>
  <si>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</si>
  <si>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</si>
  <si>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</si>
  <si>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</si>
  <si>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</si>
  <si>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</si>
  <si>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</si>
  <si>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</si>
  <si>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</si>
  <si>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</si>
  <si>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</si>
  <si>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</si>
  <si>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</si>
  <si>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</si>
  <si>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</si>
  <si>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</si>
  <si>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</si>
  <si>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</si>
  <si>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</si>
  <si>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</si>
  <si>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</si>
  <si>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</si>
  <si>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</si>
  <si>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</si>
  <si>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</si>
  <si>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</si>
  <si>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</si>
  <si>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</si>
  <si>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</si>
  <si>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</si>
  <si>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</si>
  <si>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</si>
  <si>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</si>
  <si>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</si>
  <si>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</si>
  <si>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</si>
  <si>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</si>
  <si>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</si>
  <si>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</si>
  <si>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</si>
  <si>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</si>
  <si>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</si>
  <si>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</si>
  <si>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</si>
  <si>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</si>
  <si>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</si>
  <si>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</si>
  <si>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</si>
  <si>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</si>
  <si>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</si>
  <si>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</si>
  <si>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</si>
  <si>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</si>
  <si>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</si>
  <si>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</si>
  <si>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</si>
  <si>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</si>
  <si>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</si>
  <si>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</si>
  <si>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</si>
  <si>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</si>
  <si>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</si>
  <si>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</si>
  <si>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</si>
  <si>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</si>
  <si>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</si>
  <si>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</si>
  <si>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</si>
  <si>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</si>
  <si>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</si>
  <si>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</si>
  <si>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</si>
  <si>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</si>
  <si>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</si>
  <si>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</si>
  <si>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</si>
  <si>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</si>
  <si>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</si>
  <si>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</si>
  <si>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</si>
  <si>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</si>
  <si>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</si>
  <si>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</si>
  <si>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</si>
  <si>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</si>
  <si>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</si>
  <si>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</si>
  <si>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</si>
  <si>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</si>
  <si>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</si>
  <si>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</si>
  <si>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</si>
  <si>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</si>
  <si>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</si>
  <si>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</si>
  <si>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</si>
  <si>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</si>
  <si>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</si>
  <si>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</si>
  <si>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</si>
  <si>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</si>
  <si>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</si>
  <si>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</si>
  <si>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</si>
  <si>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</si>
  <si>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</si>
  <si>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</si>
  <si>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</si>
  <si>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</si>
  <si>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</si>
  <si>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</si>
  <si>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</si>
  <si>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</si>
  <si>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</si>
  <si>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</si>
  <si>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</si>
  <si>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</si>
  <si>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</si>
  <si>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</si>
  <si>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</si>
  <si>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</si>
  <si>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</si>
  <si>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</si>
  <si>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</si>
  <si>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</si>
  <si>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</si>
  <si>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</si>
  <si>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</si>
  <si>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</si>
  <si>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</si>
  <si>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</si>
  <si>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</si>
  <si>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</si>
  <si>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</si>
  <si>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</si>
  <si>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</si>
  <si>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</si>
  <si>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</si>
  <si>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</si>
  <si>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</si>
  <si>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</si>
  <si>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</si>
  <si>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</si>
  <si>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</si>
  <si>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</si>
  <si>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</si>
  <si>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</si>
  <si>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</si>
  <si>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</si>
  <si>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</si>
  <si>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</si>
  <si>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</si>
  <si>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</si>
  <si>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</si>
  <si>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</si>
  <si>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</si>
  <si>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</si>
  <si>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</si>
  <si>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</si>
  <si>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</si>
  <si>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</si>
  <si>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</si>
  <si>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</si>
  <si>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</si>
  <si>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</si>
  <si>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</si>
  <si>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</si>
  <si>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</si>
  <si>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</si>
  <si>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</si>
  <si>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</si>
  <si>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</si>
  <si>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</si>
  <si>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</si>
  <si>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</si>
  <si>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</si>
  <si>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</si>
  <si>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</si>
  <si>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</si>
  <si>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</si>
  <si>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</si>
  <si>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</si>
  <si>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</si>
  <si>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</si>
  <si>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</si>
  <si>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</si>
  <si>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</si>
  <si>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</si>
  <si>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</si>
  <si>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</si>
  <si>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</si>
  <si>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</si>
  <si>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</si>
  <si>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</si>
  <si>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</si>
  <si>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</si>
  <si>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</si>
  <si>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</si>
  <si>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</si>
  <si>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</si>
  <si>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</si>
  <si>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</si>
  <si>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</si>
  <si>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</si>
  <si>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</si>
  <si>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</si>
  <si>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</si>
  <si>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</si>
  <si>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</si>
  <si>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</si>
  <si>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</si>
  <si>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</si>
  <si>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</si>
  <si>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</si>
  <si>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</si>
  <si>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</si>
  <si>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</si>
  <si>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</si>
  <si>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</si>
  <si>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</si>
  <si>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</si>
  <si>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</si>
  <si>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</si>
  <si>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</si>
  <si>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</si>
  <si>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</si>
  <si>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</si>
  <si>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</si>
  <si>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</si>
  <si>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</si>
  <si>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</si>
  <si>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</si>
  <si>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</si>
  <si>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</si>
  <si>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</si>
  <si>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</si>
  <si>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</si>
  <si>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</si>
  <si>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</si>
  <si>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</si>
  <si>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</si>
  <si>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</si>
  <si>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</si>
  <si>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</si>
  <si>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</si>
  <si>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</si>
  <si>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</si>
  <si>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</si>
  <si>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</si>
  <si>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</si>
  <si>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</si>
  <si>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</si>
  <si>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</si>
  <si>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</si>
  <si>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</si>
  <si>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</si>
  <si>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</si>
  <si>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</si>
  <si>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</si>
  <si>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</si>
  <si>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</si>
  <si>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</si>
  <si>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</si>
  <si>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</si>
  <si>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</si>
  <si>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</si>
  <si>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</si>
  <si>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</si>
  <si>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</si>
  <si>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</si>
  <si>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</si>
  <si>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</si>
  <si>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</si>
  <si>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</si>
  <si>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</si>
  <si>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</si>
  <si>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</si>
  <si>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</si>
  <si>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</si>
  <si>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</si>
  <si>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</si>
  <si>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</si>
  <si>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</si>
  <si>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</si>
  <si>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</si>
  <si>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</si>
  <si>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</si>
  <si>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</si>
  <si>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</si>
  <si>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</si>
  <si>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</si>
  <si>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</si>
  <si>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</si>
  <si>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</si>
  <si>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</si>
  <si>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</si>
  <si>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</si>
  <si>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</si>
  <si>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</si>
  <si>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</si>
  <si>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</si>
  <si>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</si>
  <si>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</si>
  <si>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</si>
  <si>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</si>
  <si>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</si>
  <si>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</si>
  <si>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</si>
  <si>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</si>
  <si>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</si>
  <si>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</si>
  <si>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</si>
  <si>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</si>
  <si>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</si>
  <si>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</si>
  <si>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</si>
  <si>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</si>
  <si>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</si>
  <si>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</si>
  <si>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</si>
  <si>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</si>
  <si>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</si>
  <si>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</si>
  <si>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</si>
  <si>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</si>
  <si>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</si>
  <si>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</si>
  <si>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</si>
  <si>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</si>
  <si>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</si>
  <si>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</si>
  <si>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</si>
  <si>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</si>
  <si>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</si>
  <si>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</si>
  <si>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</si>
  <si>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</si>
  <si>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</si>
  <si>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</si>
  <si>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</si>
  <si>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</si>
  <si>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</si>
  <si>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</si>
  <si>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</si>
  <si>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</si>
  <si>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</si>
  <si>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</si>
  <si>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</si>
  <si>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</si>
  <si>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</si>
  <si>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</si>
  <si>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</si>
  <si>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</si>
  <si>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</si>
  <si>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</si>
  <si>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</si>
  <si>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</si>
  <si>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</si>
  <si>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</si>
  <si>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</si>
  <si>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</si>
  <si>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</si>
  <si>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</si>
  <si>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</si>
  <si>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</si>
  <si>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</si>
  <si>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</si>
  <si>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</si>
  <si>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</si>
  <si>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</si>
  <si>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</si>
  <si>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</si>
  <si>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</si>
  <si>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</si>
  <si>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</si>
  <si>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</si>
  <si>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</si>
  <si>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</si>
  <si>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</si>
  <si>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</si>
  <si>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</si>
  <si>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</si>
  <si>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</si>
  <si>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</si>
  <si>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</si>
  <si>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</si>
  <si>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</si>
  <si>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</si>
  <si>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</si>
  <si>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</si>
  <si>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</si>
  <si>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</si>
  <si>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</si>
  <si>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</si>
  <si>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</si>
  <si>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</si>
  <si>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</si>
  <si>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</si>
  <si>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</si>
  <si>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</si>
  <si>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</si>
  <si>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</si>
  <si>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</si>
  <si>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</si>
  <si>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</si>
  <si>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</si>
  <si>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</si>
  <si>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</si>
  <si>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</si>
  <si>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</si>
  <si>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</si>
  <si>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</si>
  <si>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</si>
  <si>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</si>
  <si>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</si>
  <si>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</si>
  <si>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</si>
  <si>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</si>
  <si>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</si>
  <si>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</si>
  <si>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</si>
  <si>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</si>
  <si>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</si>
  <si>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</si>
  <si>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</si>
  <si>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</si>
  <si>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</si>
  <si>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</si>
  <si>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</si>
  <si>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</si>
  <si>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</si>
  <si>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</si>
  <si>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</si>
  <si>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</si>
  <si>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</si>
  <si>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</si>
  <si>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</si>
  <si>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</si>
  <si>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</si>
  <si>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</si>
  <si>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</si>
  <si>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</si>
  <si>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</si>
  <si>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</si>
  <si>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</si>
  <si>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</si>
  <si>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</si>
  <si>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</si>
  <si>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</si>
  <si>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</si>
  <si>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</si>
  <si>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</si>
  <si>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</si>
  <si>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</si>
  <si>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</si>
  <si>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</si>
  <si>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</si>
  <si>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</si>
  <si>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</si>
  <si>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</si>
  <si>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</si>
  <si>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</si>
  <si>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</si>
  <si>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</si>
  <si>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</si>
  <si>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</si>
  <si>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</si>
  <si>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</si>
  <si>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</si>
  <si>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</si>
  <si>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</si>
  <si>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</si>
  <si>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</si>
  <si>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</si>
  <si>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</si>
  <si>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</si>
  <si>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</si>
  <si>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</si>
  <si>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</si>
  <si>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</si>
  <si>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</si>
  <si>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</si>
  <si>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</si>
  <si>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</si>
  <si>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</si>
  <si>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</si>
  <si>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</si>
  <si>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</si>
  <si>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</si>
  <si>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</si>
  <si>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</si>
  <si>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</si>
  <si>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</si>
  <si>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</si>
  <si>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</si>
  <si>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</si>
  <si>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</si>
  <si>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</si>
  <si>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</si>
  <si>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</si>
  <si>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</si>
  <si>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</si>
  <si>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</si>
  <si>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</si>
  <si>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</si>
  <si>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</si>
  <si>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</si>
  <si>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</si>
  <si>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</si>
  <si>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</si>
  <si>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</si>
  <si>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</si>
  <si>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</si>
  <si>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</si>
  <si>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</si>
  <si>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</si>
  <si>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</si>
  <si>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</si>
  <si>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</si>
  <si>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</si>
  <si>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</si>
  <si>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</si>
  <si>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</si>
  <si>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</si>
  <si>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</si>
  <si>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</si>
  <si>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</si>
  <si>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</si>
  <si>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</si>
  <si>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</si>
  <si>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</si>
  <si>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</si>
  <si>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</si>
  <si>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</si>
  <si>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</si>
  <si>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</si>
  <si>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</si>
  <si>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</si>
  <si>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</si>
  <si>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</si>
  <si>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</si>
  <si>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</si>
  <si>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</si>
  <si>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</si>
  <si>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</si>
  <si>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</si>
  <si>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</si>
  <si>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</si>
  <si>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</si>
  <si>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</si>
  <si>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</si>
  <si>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</si>
  <si>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</si>
  <si>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</si>
  <si>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</si>
  <si>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</si>
  <si>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</si>
  <si>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</si>
  <si>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</si>
  <si>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</si>
  <si>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</si>
  <si>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</si>
  <si>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</si>
  <si>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</si>
  <si>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</si>
  <si>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</si>
  <si>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</si>
  <si>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</si>
  <si>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</si>
  <si>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</si>
  <si>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</si>
  <si>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</si>
  <si>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</si>
  <si>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</si>
  <si>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</si>
  <si>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</si>
  <si>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</si>
  <si>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</si>
  <si>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</si>
  <si>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</si>
  <si>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</si>
  <si>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</si>
  <si>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</si>
  <si>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</si>
  <si>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</si>
  <si>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</si>
  <si>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</si>
  <si>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</si>
  <si>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</si>
  <si>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</si>
  <si>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</si>
  <si>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</si>
  <si>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</si>
  <si>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</si>
  <si>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</si>
  <si>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</si>
  <si>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</si>
  <si>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</si>
  <si>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</si>
  <si>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</si>
  <si>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</si>
  <si>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</si>
  <si>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</si>
  <si>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</si>
  <si>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</si>
  <si>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</si>
  <si>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</si>
  <si>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</si>
  <si>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</si>
  <si>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</si>
  <si>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</si>
  <si>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</si>
  <si>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</si>
  <si>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</si>
  <si>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</si>
  <si>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</si>
  <si>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</si>
  <si>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</si>
  <si>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</si>
  <si>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</si>
  <si>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</si>
  <si>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</si>
  <si>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</si>
  <si>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</si>
  <si>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</si>
  <si>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</si>
  <si>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</si>
  <si>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</si>
  <si>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</si>
  <si>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</si>
  <si>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</si>
  <si>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</si>
  <si>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</si>
  <si>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</si>
  <si>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</si>
  <si>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</si>
  <si>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</si>
  <si>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</si>
  <si>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</si>
  <si>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</si>
  <si>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</si>
  <si>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</si>
  <si>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06166990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</si>
  <si>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</si>
  <si>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</si>
  <si>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</si>
  <si>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RIU FERRER</t>
  </si>
  <si>
    <t xml:space="preserve">NOM_PRELEV_DETERM</t>
  </si>
  <si>
    <t xml:space="preserve">AQUASCOP BIOLOGIE site de Monptellier</t>
  </si>
  <si>
    <t xml:space="preserve">LB_STATION</t>
  </si>
  <si>
    <t xml:space="preserve">RIU FERRER A ARLES-SUR-TECH</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</si>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</sst>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667572</v>
      </c>
      <c r="G10" s="25"/>
      <c r="H10" s="25"/>
    </row>
    <row r="11" customFormat="false" ht="15" hidden="false" customHeight="false" outlineLevel="0" collapsed="false">
      <c r="A11" s="26" t="s">
        <v>5183</v>
      </c>
      <c r="B11" s="30" t="n">
        <v>43699</v>
      </c>
      <c r="D11" s="26" t="s">
        <v>5184</v>
      </c>
      <c r="E11" s="29" t="n">
        <v>6152323</v>
      </c>
      <c r="G11" s="25"/>
      <c r="H11" s="25"/>
    </row>
    <row r="12" customFormat="false" ht="15" hidden="false" customHeight="false" outlineLevel="0" collapsed="false">
      <c r="A12" s="26" t="s">
        <v>5185</v>
      </c>
      <c r="B12" s="29"/>
      <c r="D12" s="26" t="s">
        <v>5186</v>
      </c>
      <c r="E12" s="29" t="n">
        <v>667631</v>
      </c>
      <c r="G12" s="25"/>
      <c r="H12" s="25"/>
    </row>
    <row r="13" customFormat="false" ht="17.25" hidden="false" customHeight="true" outlineLevel="0" collapsed="false">
      <c r="A13" s="12"/>
      <c r="B13" s="31"/>
      <c r="D13" s="26" t="s">
        <v>5187</v>
      </c>
      <c r="E13" s="29" t="n">
        <v>6152257</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667572</v>
      </c>
    </row>
    <row r="18" customFormat="false" ht="15" hidden="false" customHeight="false" outlineLevel="0" collapsed="false">
      <c r="A18" s="36"/>
      <c r="B18" s="37" t="s">
        <v>5195</v>
      </c>
      <c r="C18" s="38" t="n">
        <f aca="false">E11</f>
        <v>6152323</v>
      </c>
    </row>
    <row r="19" customFormat="false" ht="15" hidden="false" customHeight="false" outlineLevel="0" collapsed="false">
      <c r="A19" s="33" t="s">
        <v>5196</v>
      </c>
      <c r="B19" s="39" t="n">
        <v>408</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6.2</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100</v>
      </c>
      <c r="D35" s="52" t="s">
        <v>5214</v>
      </c>
      <c r="E35" s="53"/>
    </row>
    <row r="36" s="56" customFormat="true" ht="15" hidden="false" customHeight="true" outlineLevel="0" collapsed="false">
      <c r="A36" s="54" t="s">
        <v>5215</v>
      </c>
      <c r="B36" s="34" t="n">
        <v>100</v>
      </c>
      <c r="C36" s="50"/>
      <c r="D36" s="55" t="s">
        <v>5216</v>
      </c>
      <c r="E36" s="34"/>
    </row>
    <row r="37" s="56" customFormat="true" ht="15" hidden="false" customHeight="true" outlineLevel="0" collapsed="false">
      <c r="A37" s="54" t="s">
        <v>5217</v>
      </c>
      <c r="B37" s="34" t="n">
        <v>6.2</v>
      </c>
      <c r="C37" s="50"/>
      <c r="D37" s="55" t="s">
        <v>5218</v>
      </c>
      <c r="E37" s="34"/>
    </row>
    <row r="38" s="56" customFormat="true" ht="15" hidden="false" customHeight="true" outlineLevel="0" collapsed="false">
      <c r="A38" s="54" t="s">
        <v>5219</v>
      </c>
      <c r="B38" s="34" t="n">
        <v>2</v>
      </c>
      <c r="C38" s="50"/>
      <c r="D38" s="55" t="s">
        <v>5219</v>
      </c>
      <c r="E38" s="34"/>
    </row>
    <row r="39" s="56" customFormat="true" ht="15" hidden="false" customHeight="true" outlineLevel="0" collapsed="false">
      <c r="A39" s="55" t="s">
        <v>5220</v>
      </c>
      <c r="B39" s="34" t="s">
        <v>5221</v>
      </c>
      <c r="C39" s="50"/>
      <c r="D39" s="55" t="s">
        <v>5220</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row>
    <row r="45" s="17" customFormat="true" ht="15" hidden="false" customHeight="false" outlineLevel="0" collapsed="false">
      <c r="A45" s="33" t="s">
        <v>5226</v>
      </c>
      <c r="B45" s="62" t="n">
        <v>2</v>
      </c>
      <c r="C45" s="50"/>
      <c r="D45" s="26" t="s">
        <v>5226</v>
      </c>
      <c r="E45" s="62"/>
    </row>
    <row r="46" s="17" customFormat="true" ht="15" hidden="false" customHeight="false" outlineLevel="0" collapsed="false">
      <c r="A46" s="33" t="s">
        <v>5227</v>
      </c>
      <c r="B46" s="62" t="n">
        <v>2</v>
      </c>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4</v>
      </c>
      <c r="C48" s="50"/>
      <c r="D48" s="26" t="s">
        <v>5229</v>
      </c>
      <c r="E48" s="62"/>
    </row>
    <row r="49" s="17" customFormat="true" ht="15" hidden="false" customHeight="false" outlineLevel="0" collapsed="false">
      <c r="A49" s="33" t="s">
        <v>5230</v>
      </c>
      <c r="B49" s="62" t="n">
        <v>2</v>
      </c>
      <c r="C49" s="50"/>
      <c r="D49" s="26" t="s">
        <v>5230</v>
      </c>
      <c r="E49" s="62"/>
    </row>
    <row r="50" s="17" customFormat="true" ht="15" hidden="false" customHeight="false" outlineLevel="0" collapsed="false">
      <c r="A50" s="33" t="s">
        <v>5231</v>
      </c>
      <c r="B50" s="62" t="n">
        <v>3</v>
      </c>
      <c r="C50" s="50"/>
      <c r="D50" s="26" t="s">
        <v>5231</v>
      </c>
      <c r="E50" s="62"/>
    </row>
    <row r="51" s="17" customFormat="true" ht="15" hidden="false" customHeight="false" outlineLevel="0" collapsed="false">
      <c r="A51" s="63" t="s">
        <v>5232</v>
      </c>
      <c r="B51" s="62" t="n">
        <v>4</v>
      </c>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3</v>
      </c>
      <c r="C57" s="50"/>
      <c r="D57" s="19" t="s">
        <v>5236</v>
      </c>
      <c r="E57" s="61"/>
    </row>
    <row r="58" s="17" customFormat="true" ht="15" hidden="false" customHeight="false" outlineLevel="0" collapsed="false">
      <c r="A58" s="33" t="s">
        <v>5237</v>
      </c>
      <c r="B58" s="62" t="n">
        <v>5</v>
      </c>
      <c r="C58" s="50"/>
      <c r="D58" s="26" t="s">
        <v>5237</v>
      </c>
      <c r="E58" s="62"/>
    </row>
    <row r="59" s="17" customFormat="true" ht="15" hidden="false" customHeight="false" outlineLevel="0" collapsed="false">
      <c r="A59" s="33" t="s">
        <v>5238</v>
      </c>
      <c r="B59" s="62" t="n">
        <v>3</v>
      </c>
      <c r="C59" s="50"/>
      <c r="D59" s="26" t="s">
        <v>5238</v>
      </c>
      <c r="E59" s="62"/>
    </row>
    <row r="60" s="17" customFormat="true" ht="15" hidden="false" customHeight="false" outlineLevel="0" collapsed="false">
      <c r="A60" s="33" t="s">
        <v>5239</v>
      </c>
      <c r="B60" s="62"/>
      <c r="C60" s="50"/>
      <c r="D60" s="26" t="s">
        <v>5239</v>
      </c>
      <c r="E60" s="62"/>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row>
    <row r="66" s="17" customFormat="true" ht="15" hidden="false" customHeight="false" outlineLevel="0" collapsed="false">
      <c r="A66" s="33" t="s">
        <v>5243</v>
      </c>
      <c r="B66" s="62" t="n">
        <v>2</v>
      </c>
      <c r="C66" s="50"/>
      <c r="D66" s="26" t="s">
        <v>5243</v>
      </c>
      <c r="E66" s="62"/>
    </row>
    <row r="67" s="17" customFormat="true" ht="15" hidden="false" customHeight="false" outlineLevel="0" collapsed="false">
      <c r="A67" s="33" t="s">
        <v>5244</v>
      </c>
      <c r="B67" s="62" t="n">
        <v>4</v>
      </c>
      <c r="C67" s="50"/>
      <c r="D67" s="26" t="s">
        <v>5244</v>
      </c>
      <c r="E67" s="62"/>
    </row>
    <row r="68" s="17" customFormat="true" ht="15" hidden="false" customHeight="false" outlineLevel="0" collapsed="false">
      <c r="A68" s="33" t="s">
        <v>5245</v>
      </c>
      <c r="B68" s="62" t="n">
        <v>4</v>
      </c>
      <c r="C68" s="50"/>
      <c r="D68" s="26" t="s">
        <v>5245</v>
      </c>
      <c r="E68" s="62"/>
    </row>
    <row r="69" s="17" customFormat="true" ht="15" hidden="false" customHeight="false" outlineLevel="0" collapsed="false">
      <c r="A69" s="33" t="s">
        <v>5246</v>
      </c>
      <c r="B69" s="62" t="n">
        <v>3</v>
      </c>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t="n">
        <v>2</v>
      </c>
      <c r="C73" s="50"/>
      <c r="D73" s="19" t="s">
        <v>5248</v>
      </c>
      <c r="E73" s="61"/>
    </row>
    <row r="74" s="17" customFormat="true" ht="15" hidden="false" customHeight="false" outlineLevel="0" collapsed="false">
      <c r="A74" s="33" t="s">
        <v>5249</v>
      </c>
      <c r="B74" s="62" t="n">
        <v>4</v>
      </c>
      <c r="C74" s="50"/>
      <c r="D74" s="26" t="s">
        <v>5249</v>
      </c>
      <c r="E74" s="62"/>
    </row>
    <row r="75" s="17" customFormat="true" ht="15" hidden="false" customHeight="false" outlineLevel="0" collapsed="false">
      <c r="A75" s="33" t="s">
        <v>5250</v>
      </c>
      <c r="B75" s="62" t="n">
        <v>3</v>
      </c>
      <c r="C75" s="50"/>
      <c r="D75" s="26" t="s">
        <v>5250</v>
      </c>
      <c r="E75" s="62"/>
    </row>
    <row r="76" s="17" customFormat="true" ht="15" hidden="false" customHeight="false" outlineLevel="0" collapsed="false">
      <c r="A76" s="33" t="s">
        <v>5251</v>
      </c>
      <c r="B76" s="62" t="n">
        <v>3</v>
      </c>
      <c r="C76" s="50"/>
      <c r="D76" s="26" t="s">
        <v>5251</v>
      </c>
      <c r="E76" s="62"/>
    </row>
    <row r="77" s="17" customFormat="true" ht="15" hidden="false" customHeight="false" outlineLevel="0" collapsed="false">
      <c r="A77" s="33" t="s">
        <v>5252</v>
      </c>
      <c r="B77" s="62"/>
      <c r="C77" s="50"/>
      <c r="D77" s="26" t="s">
        <v>5252</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c r="C81" s="50"/>
      <c r="D81" s="19" t="s">
        <v>5254</v>
      </c>
      <c r="E81" s="61"/>
    </row>
    <row r="82" s="17" customFormat="true" ht="15" hidden="false" customHeight="false" outlineLevel="0" collapsed="false">
      <c r="A82" s="33" t="s">
        <v>5255</v>
      </c>
      <c r="B82" s="62"/>
      <c r="C82" s="50"/>
      <c r="D82" s="26" t="s">
        <v>5255</v>
      </c>
      <c r="E82" s="62"/>
    </row>
    <row r="83" s="17" customFormat="true" ht="15" hidden="false" customHeight="false" outlineLevel="0" collapsed="false">
      <c r="A83" s="33" t="s">
        <v>5256</v>
      </c>
      <c r="B83" s="62" t="n">
        <v>3</v>
      </c>
      <c r="C83" s="50"/>
      <c r="D83" s="26" t="s">
        <v>5256</v>
      </c>
      <c r="E83" s="62"/>
    </row>
    <row r="84" s="17" customFormat="true" ht="15" hidden="false" customHeight="false" outlineLevel="0" collapsed="false">
      <c r="A84" s="33" t="s">
        <v>5257</v>
      </c>
      <c r="B84" s="62" t="n">
        <v>5</v>
      </c>
      <c r="C84" s="50"/>
      <c r="D84" s="26" t="s">
        <v>5257</v>
      </c>
      <c r="E84" s="62"/>
    </row>
    <row r="85" s="17" customFormat="true" ht="15" hidden="false" customHeight="false" outlineLevel="0" collapsed="false">
      <c r="A85" s="33" t="s">
        <v>5258</v>
      </c>
      <c r="B85" s="62" t="n">
        <v>3</v>
      </c>
      <c r="C85" s="50"/>
      <c r="D85" s="26" t="s">
        <v>5258</v>
      </c>
      <c r="E85" s="62"/>
    </row>
    <row r="86" s="17" customFormat="true" ht="15" hidden="false" customHeight="false" outlineLevel="0" collapsed="false">
      <c r="A86" s="33" t="s">
        <v>5259</v>
      </c>
      <c r="B86" s="62" t="n">
        <v>1</v>
      </c>
      <c r="C86" s="50"/>
      <c r="D86" s="26" t="s">
        <v>5259</v>
      </c>
      <c r="E86" s="62"/>
    </row>
    <row r="87" s="17" customFormat="true" ht="15" hidden="false" customHeight="false" outlineLevel="0" collapsed="false">
      <c r="A87" s="33" t="s">
        <v>5260</v>
      </c>
      <c r="B87" s="62" t="n">
        <v>1</v>
      </c>
      <c r="C87" s="50"/>
      <c r="D87" s="26" t="s">
        <v>5260</v>
      </c>
      <c r="E87" s="62"/>
    </row>
    <row r="88" s="17" customFormat="true" ht="15" hidden="false" customHeight="false" outlineLevel="0" collapsed="false">
      <c r="A88" s="33" t="s">
        <v>5261</v>
      </c>
      <c r="B88" s="62" t="n">
        <v>1</v>
      </c>
      <c r="C88" s="50"/>
      <c r="D88" s="26" t="s">
        <v>5261</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5263</v>
      </c>
      <c r="B95" s="18"/>
      <c r="C95" s="18"/>
      <c r="D95" s="18"/>
      <c r="E95" s="18"/>
      <c r="F95" s="18"/>
      <c r="G95" s="74" t="s">
        <v>5264</v>
      </c>
      <c r="H95" s="74"/>
    </row>
    <row r="96" s="32" customFormat="true" ht="15" hidden="false" customHeight="false" outlineLevel="0" collapsed="false">
      <c r="A96" s="75" t="s">
        <v>5265</v>
      </c>
      <c r="B96" s="75" t="s">
        <v>5266</v>
      </c>
      <c r="C96" s="75" t="s">
        <v>5267</v>
      </c>
      <c r="D96" s="76" t="s">
        <v>5268</v>
      </c>
      <c r="E96" s="76" t="s">
        <v>5269</v>
      </c>
      <c r="F96" s="76" t="s">
        <v>5270</v>
      </c>
      <c r="G96" s="77" t="s">
        <v>5271</v>
      </c>
      <c r="H96" s="77" t="s">
        <v>5272</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0.05</v>
      </c>
      <c r="E97" s="82"/>
      <c r="F97" s="82" t="s">
        <v>5273</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0.03</v>
      </c>
      <c r="E98" s="82"/>
      <c r="F98" s="82" t="s">
        <v>5273</v>
      </c>
      <c r="G98" s="85"/>
      <c r="H98" s="86"/>
    </row>
    <row r="99" customFormat="false" ht="15" hidden="false" customHeight="false" outlineLevel="0" collapsed="false">
      <c r="A99" s="78" t="s">
        <v>2193</v>
      </c>
      <c r="B99" s="79" t="str">
        <f aca="false">IF(A99="NEWCOD",IF(ISBLANK(G99),"renseigner le champ 'Nouveau taxon'",G99),VLOOKUP(A99,'Ref Taxo'!A:B,2,FALSE()))</f>
        <v>Heribaudiella</v>
      </c>
      <c r="C99" s="80" t="n">
        <f aca="false">IF(A99="NEWCOD",IF(ISBLANK(H99),"NoCod",H99),VLOOKUP(A99,'Ref Taxo'!A:D,4,FALSE()))</f>
        <v>6196</v>
      </c>
      <c r="D99" s="81" t="n">
        <v>0.02</v>
      </c>
      <c r="E99" s="82"/>
      <c r="F99" s="82" t="s">
        <v>5274</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0.5</v>
      </c>
      <c r="E100" s="82"/>
      <c r="F100" s="82" t="s">
        <v>5273</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0.05</v>
      </c>
      <c r="E101" s="82"/>
      <c r="F101" s="82" t="s">
        <v>5273</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0.01</v>
      </c>
      <c r="E102" s="82"/>
      <c r="F102" s="82" t="s">
        <v>5273</v>
      </c>
      <c r="G102" s="85"/>
      <c r="H102" s="86"/>
    </row>
    <row r="103" customFormat="false" ht="1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0.4</v>
      </c>
      <c r="E103" s="82"/>
      <c r="F103" s="82" t="s">
        <v>5273</v>
      </c>
      <c r="G103" s="85"/>
      <c r="H103" s="86"/>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0.06</v>
      </c>
      <c r="E104" s="82"/>
      <c r="F104" s="82" t="s">
        <v>5273</v>
      </c>
      <c r="G104" s="85"/>
      <c r="H104" s="86"/>
    </row>
    <row r="105" customFormat="false" ht="15" hidden="false" customHeight="false" outlineLevel="0" collapsed="false">
      <c r="A105" s="78" t="s">
        <v>4064</v>
      </c>
      <c r="B105" s="79" t="str">
        <f aca="false">IF(A105="NEWCOD",IF(ISBLANK(G105),"renseigner le champ 'Nouveau taxon'",G105),VLOOKUP(A105,'Ref Taxo'!A:B,2,FALSE()))</f>
        <v>Rhizoclonium</v>
      </c>
      <c r="C105" s="80" t="n">
        <f aca="false">IF(A105="NEWCOD",IF(ISBLANK(H105),"NoCod",H105),VLOOKUP(A105,'Ref Taxo'!A:D,4,FALSE()))</f>
        <v>1125</v>
      </c>
      <c r="D105" s="81" t="n">
        <v>0.01</v>
      </c>
      <c r="E105" s="82"/>
      <c r="F105" s="82" t="s">
        <v>5273</v>
      </c>
      <c r="G105" s="85"/>
      <c r="H105" s="86"/>
    </row>
    <row r="106" customFormat="false" ht="15" hidden="false" customHeight="false" outlineLevel="0" collapsed="false">
      <c r="A106" s="78" t="s">
        <v>4447</v>
      </c>
      <c r="B106" s="79" t="str">
        <f aca="false">IF(A106="NEWCOD",IF(ISBLANK(G106),"renseigner le champ 'Nouveau taxon'",G106),VLOOKUP(A106,'Ref Taxo'!A:B,2,FALSE()))</f>
        <v>Schizothrix</v>
      </c>
      <c r="C106" s="80" t="n">
        <f aca="false">IF(A106="NEWCOD",IF(ISBLANK(H106),"NoCod",H106),VLOOKUP(A106,'Ref Taxo'!A:D,4,FALSE()))</f>
        <v>6436</v>
      </c>
      <c r="D106" s="81" t="n">
        <v>0.01</v>
      </c>
      <c r="E106" s="82"/>
      <c r="F106" s="82" t="s">
        <v>5274</v>
      </c>
      <c r="G106" s="85"/>
      <c r="H106" s="86"/>
    </row>
    <row r="107" customFormat="false" ht="15" hidden="false" customHeight="false" outlineLevel="0" collapsed="false">
      <c r="A107" s="78" t="s">
        <v>4991</v>
      </c>
      <c r="B107" s="79" t="str">
        <f aca="false">IF(A107="NEWCOD",IF(ISBLANK(G107),"renseigner le champ 'Nouveau taxon'",G107),VLOOKUP(A107,'Ref Taxo'!A:B,2,FALSE()))</f>
        <v>Ulothrix</v>
      </c>
      <c r="C107" s="80" t="n">
        <f aca="false">IF(A107="NEWCOD",IF(ISBLANK(H107),"NoCod",H107),VLOOKUP(A107,'Ref Taxo'!A:D,4,FALSE()))</f>
        <v>1142</v>
      </c>
      <c r="D107" s="81" t="n">
        <v>0.01</v>
      </c>
      <c r="E107" s="82"/>
      <c r="F107" s="82" t="s">
        <v>5273</v>
      </c>
      <c r="G107" s="85"/>
      <c r="H107" s="86"/>
    </row>
    <row r="108" customFormat="false" ht="15" hidden="false" customHeight="false" outlineLevel="0" collapsed="false">
      <c r="A108" s="78" t="s">
        <v>1009</v>
      </c>
      <c r="B108" s="79" t="str">
        <f aca="false">IF(A108="NEWCOD",IF(ISBLANK(G108),"renseigner le champ 'Nouveau taxon'",G108),VLOOKUP(A108,'Ref Taxo'!A:B,2,FALSE()))</f>
        <v>Chiloscyphus polyanthos</v>
      </c>
      <c r="C108" s="80" t="n">
        <f aca="false">IF(A108="NEWCOD",IF(ISBLANK(H108),"NoCod",H108),VLOOKUP(A108,'Ref Taxo'!A:D,4,FALSE()))</f>
        <v>1186</v>
      </c>
      <c r="D108" s="81" t="n">
        <v>0.01</v>
      </c>
      <c r="E108" s="82"/>
      <c r="F108" s="82" t="s">
        <v>5273</v>
      </c>
      <c r="G108" s="85"/>
      <c r="H108" s="86"/>
    </row>
    <row r="109" customFormat="false" ht="15" hidden="false" customHeight="false" outlineLevel="0" collapsed="false">
      <c r="A109" s="78" t="s">
        <v>470</v>
      </c>
      <c r="B109" s="79" t="str">
        <f aca="false">IF(A109="NEWCOD",IF(ISBLANK(G109),"renseigner le champ 'Nouveau taxon'",G109),VLOOKUP(A109,'Ref Taxo'!A:B,2,FALSE()))</f>
        <v>Brachythecium rivulare</v>
      </c>
      <c r="C109" s="80" t="n">
        <f aca="false">IF(A109="NEWCOD",IF(ISBLANK(H109),"NoCod",H109),VLOOKUP(A109,'Ref Taxo'!A:D,4,FALSE()))</f>
        <v>1260</v>
      </c>
      <c r="D109" s="81" t="n">
        <v>0.3</v>
      </c>
      <c r="E109" s="82"/>
      <c r="F109" s="82" t="s">
        <v>5273</v>
      </c>
      <c r="G109" s="85"/>
      <c r="H109" s="86"/>
    </row>
    <row r="110" customFormat="false" ht="15" hidden="false" customHeight="false" outlineLevel="0" collapsed="false">
      <c r="A110" s="78" t="s">
        <v>1929</v>
      </c>
      <c r="B110" s="79" t="str">
        <f aca="false">IF(A110="NEWCOD",IF(ISBLANK(G110),"renseigner le champ 'Nouveau taxon'",G110),VLOOKUP(A110,'Ref Taxo'!A:B,2,FALSE()))</f>
        <v>Fissidens grandifrons</v>
      </c>
      <c r="C110" s="80" t="n">
        <f aca="false">IF(A110="NEWCOD",IF(ISBLANK(H110),"NoCod",H110),VLOOKUP(A110,'Ref Taxo'!A:D,4,FALSE()))</f>
        <v>19666</v>
      </c>
      <c r="D110" s="81" t="n">
        <v>0.01</v>
      </c>
      <c r="E110" s="82"/>
      <c r="F110" s="82" t="s">
        <v>5273</v>
      </c>
      <c r="G110" s="85"/>
      <c r="H110" s="86"/>
    </row>
    <row r="111" customFormat="false" ht="15" hidden="false" customHeight="false" outlineLevel="0" collapsed="false">
      <c r="A111" s="78" t="s">
        <v>1963</v>
      </c>
      <c r="B111" s="79" t="str">
        <f aca="false">IF(A111="NEWCOD",IF(ISBLANK(G111),"renseigner le champ 'Nouveau taxon'",G111),VLOOKUP(A111,'Ref Taxo'!A:B,2,FALSE()))</f>
        <v>Fissidens viridulus</v>
      </c>
      <c r="C111" s="80" t="n">
        <f aca="false">IF(A111="NEWCOD",IF(ISBLANK(H111),"NoCod",H111),VLOOKUP(A111,'Ref Taxo'!A:D,4,FALSE()))</f>
        <v>1301</v>
      </c>
      <c r="D111" s="81" t="n">
        <v>0.01</v>
      </c>
      <c r="E111" s="82"/>
      <c r="F111" s="82" t="s">
        <v>5273</v>
      </c>
      <c r="G111" s="85"/>
      <c r="H111" s="86"/>
    </row>
    <row r="112" customFormat="false" ht="15" hidden="false" customHeight="false" outlineLevel="0" collapsed="false">
      <c r="A112" s="78" t="s">
        <v>2246</v>
      </c>
      <c r="B112" s="79" t="str">
        <f aca="false">IF(A112="NEWCOD",IF(ISBLANK(G112),"renseigner le champ 'Nouveau taxon'",G112),VLOOKUP(A112,'Ref Taxo'!A:B,2,FALSE()))</f>
        <v>Hygroamblystegium fluviatile</v>
      </c>
      <c r="C112" s="80" t="n">
        <f aca="false">IF(A112="NEWCOD",IF(ISBLANK(H112),"NoCod",H112),VLOOKUP(A112,'Ref Taxo'!A:D,4,FALSE()))</f>
        <v>1237</v>
      </c>
      <c r="D112" s="81" t="n">
        <v>0.02</v>
      </c>
      <c r="E112" s="82"/>
      <c r="F112" s="82" t="s">
        <v>5273</v>
      </c>
      <c r="G112" s="85"/>
      <c r="H112" s="86"/>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0.03</v>
      </c>
      <c r="E113" s="82"/>
      <c r="F113" s="82" t="s">
        <v>5273</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5273</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5273</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5273</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5273</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5273</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5273</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5273</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5273</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5273</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5273</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5273</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5273</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5273</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5273</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5273</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5273</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5273</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5273</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5273</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5273</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5273</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5273</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5273</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5273</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5273</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5273</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5273</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5273</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5273</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5273</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5273</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5273</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5273</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5273</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5273</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5273</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5273</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5273</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5273</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5273</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5273</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5273</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5273</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5273</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5273</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5273</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5273</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5273</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5273</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5273</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5273</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5273</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5273</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5273</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5273</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5273</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5273</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5273</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5273</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5273</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5273</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5273</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5273</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5273</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5273</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5273</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5273</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5273</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5273</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5273</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5273</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5273</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5273</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5273</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5273</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5273</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5273</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5273</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5273</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5273</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5273</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5273</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5273</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5273</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5273</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5273</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5273</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5273</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5273</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5273</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5273</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5273</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5273</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5273</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5273</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5273</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5273</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5273</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5273</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5273</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5273</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5273</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5273</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5273</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5273</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5273</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5273</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5273</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5273</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5273</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5273</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5273</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5273</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5273</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5273</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5273</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5273</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5273</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5273</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5273</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5273</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5273</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5273</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5273</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5273</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5273</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5273</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5273</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5273</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5273</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5273</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5273</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5273</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5273</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5273</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5273</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5273</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5273</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5273</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5273</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5273</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5273</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5273</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5273</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5273</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5273</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5273</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5273</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5273</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5273</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5273</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5273</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5273</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5273</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5273</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5273</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5273</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5273</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5273</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5273</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5273</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5273</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5273</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5273</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5273</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5273</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5273</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5273</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5273</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5273</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5273</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5273</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5273</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5273</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5273</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5273</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5273</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5273</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5273</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5273</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5273</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5273</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5273</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5273</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5273</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5273</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5273</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5273</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5273</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5273</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5273</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5273</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5273</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5273</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5273</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5273</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5273</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5273</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5273</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5273</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5273</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5273</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5273</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5273</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5273</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5273</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5273</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5273</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5273</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5273</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5273</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5273</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5273</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5273</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5273</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5273</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5273</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5273</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5273</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5273</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5273</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5273</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5273</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5273</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5273</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5273</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5273</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5273</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5273</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5273</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5273</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5273</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5273</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5273</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5273</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5273</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5273</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5273</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5273</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5273</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5273</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5273</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5273</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5273</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5273</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5273</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5273</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5273</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5273</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5273</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5273</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5273</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5273</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5273</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5273</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5273</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5273</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5273</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5273</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5273</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5273</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5273</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5273</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5273</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5273</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5273</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5273</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5273</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5273</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5273</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5273</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5273</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5273</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5273</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5273</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5273</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5273</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5273</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5273</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5273</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5273</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5273</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5273</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5273</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5273</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5273</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5273</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5273</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5273</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5273</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5273</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5273</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5273</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5273</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5273</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5273</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5273</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5273</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5273</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5273</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5273</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5273</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5273</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5273</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5273</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5273</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5273</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5273</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5273</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5273</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5273</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5273</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5273</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5273</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5273</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5273</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5273</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5273</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5273</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5273</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5273</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5273</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5273</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5273</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5273</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5273</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5273</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5273</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5273</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5273</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5273</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5273</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5273</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5273</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5273</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5273</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5273</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5273</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5273</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5273</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5273</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5273</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5273</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5273</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5273</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5273</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5273</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5273</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5273</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5273</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5273</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5273</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5273</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5273</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5273</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5273</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5273</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5273</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5273</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5273</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5273</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5273</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5273</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5273</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5273</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5273</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5273</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5273</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5273</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5273</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5273</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5273</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5273</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5273</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5273</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5273</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5273</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5273</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5273</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5273</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5273</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5273</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5273</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5273</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5273</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5273</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5273</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5273</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5273</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5273</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5273</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5273</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5273</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5273</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5273</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5273</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5273</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5273</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5273</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5273</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5273</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5273</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5273</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5273</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5273</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5273</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5273</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5273</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5273</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5273</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5273</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5273</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5273</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5273</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5273</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5273</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5273</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5273</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5273</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5273</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5273</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5273</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5273</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5273</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5273</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5273</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5271</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2020-02-28T15:44:26Z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