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8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<sst xmlns="http://schemas.openxmlformats.org/spreadsheetml/2006/main" count="6523" uniqueCount="5306">
  <si>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</si>
  <si>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</si>
  <si>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</si>
  <si>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</si>
  <si>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</si>
  <si>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</si>
  <si>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</si>
  <si>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</si>
  <si>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</si>
  <si>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</si>
  <si>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</si>
  <si>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</si>
  <si>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</si>
  <si>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</si>
  <si>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</si>
  <si>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</si>
  <si>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</si>
  <si>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</si>
  <si>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</si>
  <si>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</si>
  <si>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</si>
  <si>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</si>
  <si>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</si>
  <si>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</si>
  <si>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</si>
  <si>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</si>
  <si>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</si>
  <si>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</si>
  <si>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</si>
  <si>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</si>
  <si>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</si>
  <si>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</si>
  <si>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</si>
  <si>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</si>
  <si>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</si>
  <si>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</si>
  <si>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</si>
  <si>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</si>
  <si>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</si>
  <si>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</si>
  <si>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</si>
  <si>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</si>
  <si>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</si>
  <si>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</si>
  <si>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</si>
  <si>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</si>
  <si>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</si>
  <si>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</si>
  <si>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</si>
  <si>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</si>
  <si>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</si>
  <si>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</si>
  <si>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</si>
  <si>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</si>
  <si>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</si>
  <si>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</si>
  <si>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</si>
  <si>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</si>
  <si>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</si>
  <si>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</si>
  <si>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</si>
  <si>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</si>
  <si>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</si>
  <si>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</si>
  <si>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</si>
  <si>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</si>
  <si>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</si>
  <si>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</si>
  <si>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</si>
  <si>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</si>
  <si>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</si>
  <si>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</si>
  <si>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</si>
  <si>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</si>
  <si>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</si>
  <si>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</si>
  <si>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</si>
  <si>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</si>
  <si>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</si>
  <si>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</si>
  <si>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</si>
  <si>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</si>
  <si>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</si>
  <si>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</si>
  <si>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</si>
  <si>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</si>
  <si>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</si>
  <si>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</si>
  <si>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</si>
  <si>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</si>
  <si>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</si>
  <si>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</si>
  <si>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</si>
  <si>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</si>
  <si>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</si>
  <si>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</si>
  <si>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</si>
  <si>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</si>
  <si>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</si>
  <si>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</si>
  <si>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</si>
  <si>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</si>
  <si>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</si>
  <si>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</si>
  <si>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</si>
  <si>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</si>
  <si>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</si>
  <si>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</si>
  <si>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</si>
  <si>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</si>
  <si>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</si>
  <si>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</si>
  <si>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</si>
  <si>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</si>
  <si>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</si>
  <si>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</si>
  <si>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</si>
  <si>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</si>
  <si>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</si>
  <si>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</si>
  <si>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</si>
  <si>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</si>
  <si>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</si>
  <si>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</si>
  <si>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</si>
  <si>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</si>
  <si>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</si>
  <si>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</si>
  <si>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</si>
  <si>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</si>
  <si>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</si>
  <si>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</si>
  <si>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</si>
  <si>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</si>
  <si>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</si>
  <si>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</si>
  <si>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</si>
  <si>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</si>
  <si>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</si>
  <si>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</si>
  <si>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</si>
  <si>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</si>
  <si>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</si>
  <si>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</si>
  <si>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</si>
  <si>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</si>
  <si>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</si>
  <si>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</si>
  <si>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</si>
  <si>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</si>
  <si>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</si>
  <si>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</si>
  <si>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</si>
  <si>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</si>
  <si>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</si>
  <si>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</si>
  <si>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</si>
  <si>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</si>
  <si>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</si>
  <si>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</si>
  <si>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</si>
  <si>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</si>
  <si>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</si>
  <si>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</si>
  <si>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</si>
  <si>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</si>
  <si>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</si>
  <si>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</si>
  <si>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</si>
  <si>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</si>
  <si>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</si>
  <si>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</si>
  <si>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</si>
  <si>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</si>
  <si>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</si>
  <si>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</si>
  <si>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</si>
  <si>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</si>
  <si>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</si>
  <si>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</si>
  <si>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</si>
  <si>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</si>
  <si>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</si>
  <si>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</si>
  <si>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</si>
  <si>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</si>
  <si>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</si>
  <si>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</si>
  <si>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</si>
  <si>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</si>
  <si>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</si>
  <si>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</si>
  <si>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</si>
  <si>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</si>
  <si>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</si>
  <si>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</si>
  <si>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</si>
  <si>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</si>
  <si>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</si>
  <si>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</si>
  <si>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</si>
  <si>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</si>
  <si>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</si>
  <si>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</si>
  <si>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</si>
  <si>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</si>
  <si>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</si>
  <si>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</si>
  <si>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</si>
  <si>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</si>
  <si>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</si>
  <si>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</si>
  <si>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</si>
  <si>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</si>
  <si>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</si>
  <si>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</si>
  <si>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</si>
  <si>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</si>
  <si>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</si>
  <si>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</si>
  <si>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</si>
  <si>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</si>
  <si>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</si>
  <si>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</si>
  <si>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</si>
  <si>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</si>
  <si>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</si>
  <si>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</si>
  <si>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</si>
  <si>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</si>
  <si>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</si>
  <si>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</si>
  <si>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</si>
  <si>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</si>
  <si>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</si>
  <si>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</si>
  <si>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</si>
  <si>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</si>
  <si>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</si>
  <si>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</si>
  <si>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</si>
  <si>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</si>
  <si>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</si>
  <si>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</si>
  <si>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</si>
  <si>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</si>
  <si>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</si>
  <si>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</si>
  <si>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</si>
  <si>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</si>
  <si>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</si>
  <si>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</si>
  <si>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</si>
  <si>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</si>
  <si>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</si>
  <si>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</si>
  <si>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</si>
  <si>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</si>
  <si>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</si>
  <si>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</si>
  <si>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</si>
  <si>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</si>
  <si>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</si>
  <si>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</si>
  <si>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</si>
  <si>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</si>
  <si>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</si>
  <si>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</si>
  <si>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</si>
  <si>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</si>
  <si>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</si>
  <si>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</si>
  <si>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</si>
  <si>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</si>
  <si>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</si>
  <si>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</si>
  <si>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</si>
  <si>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</si>
  <si>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</si>
  <si>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</si>
  <si>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</si>
  <si>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</si>
  <si>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</si>
  <si>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</si>
  <si>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</si>
  <si>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</si>
  <si>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</si>
  <si>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</si>
  <si>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</si>
  <si>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</si>
  <si>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</si>
  <si>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</si>
  <si>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</si>
  <si>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</si>
  <si>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</si>
  <si>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</si>
  <si>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</si>
  <si>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</si>
  <si>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</si>
  <si>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</si>
  <si>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</si>
  <si>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</si>
  <si>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</si>
  <si>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</si>
  <si>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</si>
  <si>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</si>
  <si>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</si>
  <si>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</si>
  <si>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</si>
  <si>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</si>
  <si>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</si>
  <si>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</si>
  <si>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</si>
  <si>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</si>
  <si>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</si>
  <si>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</si>
  <si>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</si>
  <si>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</si>
  <si>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</si>
  <si>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</si>
  <si>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</si>
  <si>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</si>
  <si>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</si>
  <si>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</si>
  <si>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</si>
  <si>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</si>
  <si>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</si>
  <si>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</si>
  <si>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</si>
  <si>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</si>
  <si>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</si>
  <si>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</si>
  <si>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</si>
  <si>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</si>
  <si>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</si>
  <si>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</si>
  <si>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</si>
  <si>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</si>
  <si>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</si>
  <si>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</si>
  <si>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</si>
  <si>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</si>
  <si>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</si>
  <si>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</si>
  <si>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</si>
  <si>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</si>
  <si>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</si>
  <si>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</si>
  <si>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</si>
  <si>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</si>
  <si>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</si>
  <si>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</si>
  <si>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</si>
  <si>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</si>
  <si>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</si>
  <si>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</si>
  <si>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</si>
  <si>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</si>
  <si>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</si>
  <si>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</si>
  <si>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</si>
  <si>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</si>
  <si>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</si>
  <si>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</si>
  <si>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</si>
  <si>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</si>
  <si>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</si>
  <si>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</si>
  <si>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</si>
  <si>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</si>
  <si>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</si>
  <si>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</si>
  <si>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</si>
  <si>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</si>
  <si>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</si>
  <si>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</si>
  <si>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</si>
  <si>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</si>
  <si>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</si>
  <si>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</si>
  <si>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</si>
  <si>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</si>
  <si>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</si>
  <si>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</si>
  <si>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</si>
  <si>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</si>
  <si>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</si>
  <si>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</si>
  <si>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</si>
  <si>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</si>
  <si>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</si>
  <si>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</si>
  <si>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</si>
  <si>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</si>
  <si>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</si>
  <si>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</si>
  <si>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</si>
  <si>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</si>
  <si>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</si>
  <si>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</si>
  <si>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</si>
  <si>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</si>
  <si>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</si>
  <si>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</si>
  <si>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</si>
  <si>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</si>
  <si>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</si>
  <si>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</si>
  <si>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</si>
  <si>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</si>
  <si>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</si>
  <si>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</si>
  <si>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</si>
  <si>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</si>
  <si>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</si>
  <si>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</si>
  <si>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</si>
  <si>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</si>
  <si>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</si>
  <si>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</si>
  <si>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</si>
  <si>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</si>
  <si>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</si>
  <si>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</si>
  <si>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</si>
  <si>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</si>
  <si>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</si>
  <si>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</si>
  <si>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</si>
  <si>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</si>
  <si>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</si>
  <si>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</si>
  <si>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</si>
  <si>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</si>
  <si>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</si>
  <si>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</si>
  <si>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</si>
  <si>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</si>
  <si>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</si>
  <si>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</si>
  <si>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</si>
  <si>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</si>
  <si>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</si>
  <si>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</si>
  <si>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</si>
  <si>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</si>
  <si>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</si>
  <si>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</si>
  <si>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</si>
  <si>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</si>
  <si>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</si>
  <si>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</si>
  <si>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</si>
  <si>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</si>
  <si>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</si>
  <si>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</si>
  <si>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</si>
  <si>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</si>
  <si>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</si>
  <si>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</si>
  <si>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</si>
  <si>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</si>
  <si>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</si>
  <si>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</si>
  <si>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</si>
  <si>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</si>
  <si>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</si>
  <si>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</si>
  <si>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</si>
  <si>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</si>
  <si>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</si>
  <si>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</si>
  <si>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</si>
  <si>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</si>
  <si>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</si>
  <si>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</si>
  <si>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</si>
  <si>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</si>
  <si>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</si>
  <si>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</si>
  <si>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</si>
  <si>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</si>
  <si>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</si>
  <si>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</si>
  <si>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</si>
  <si>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</si>
  <si>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</si>
  <si>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</si>
  <si>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</si>
  <si>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</si>
  <si>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</si>
  <si>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</si>
  <si>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</si>
  <si>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</si>
  <si>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</si>
  <si>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</si>
  <si>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</si>
  <si>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</si>
  <si>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</si>
  <si>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</si>
  <si>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</si>
  <si>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</si>
  <si>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</si>
  <si>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</si>
  <si>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</si>
  <si>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</si>
  <si>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</si>
  <si>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</si>
  <si>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</si>
  <si>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</si>
  <si>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</si>
  <si>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</si>
  <si>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</si>
  <si>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</si>
  <si>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</si>
  <si>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</si>
  <si>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</si>
  <si>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</si>
  <si>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</si>
  <si>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</si>
  <si>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</si>
  <si>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</si>
  <si>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</si>
  <si>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</si>
  <si>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</si>
  <si>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</si>
  <si>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</si>
  <si>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</si>
  <si>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</si>
  <si>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</si>
  <si>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</si>
  <si>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</si>
  <si>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</si>
  <si>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</si>
  <si>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</si>
  <si>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</si>
  <si>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</si>
  <si>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</si>
  <si>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</si>
  <si>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</si>
  <si>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</si>
  <si>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</si>
  <si>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</si>
  <si>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</si>
  <si>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</si>
  <si>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</si>
  <si>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</si>
  <si>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</si>
  <si>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</si>
  <si>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</si>
  <si>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</si>
  <si>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</si>
  <si>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</si>
  <si>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</si>
  <si>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</si>
  <si>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</si>
  <si>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</si>
  <si>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</si>
  <si>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</si>
  <si>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</si>
  <si>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</si>
  <si>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</si>
  <si>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</si>
  <si>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</si>
  <si>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</si>
  <si>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</si>
  <si>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</si>
  <si>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</si>
  <si>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</si>
  <si>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</si>
  <si>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</si>
  <si>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</si>
  <si>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</si>
  <si>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</si>
  <si>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</si>
  <si>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</si>
  <si>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</si>
  <si>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</si>
  <si>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</si>
  <si>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</si>
  <si>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</si>
  <si>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</si>
  <si>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</si>
  <si>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</si>
  <si>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</si>
  <si>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</si>
  <si>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</si>
  <si>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</si>
  <si>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</si>
  <si>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</si>
  <si>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</si>
  <si>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</si>
  <si>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</si>
  <si>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</si>
  <si>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</si>
  <si>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</si>
  <si>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</si>
  <si>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</si>
  <si>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</si>
  <si>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</si>
  <si>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</si>
  <si>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</si>
  <si>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</si>
  <si>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</si>
  <si>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</si>
  <si>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</si>
  <si>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</si>
  <si>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</si>
  <si>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</si>
  <si>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</si>
  <si>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</si>
  <si>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</si>
  <si>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</si>
  <si>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</si>
  <si>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</si>
  <si>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</si>
  <si>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</si>
  <si>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</si>
  <si>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</si>
  <si>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</si>
  <si>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</si>
  <si>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</si>
  <si>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</si>
  <si>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</si>
  <si>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</si>
  <si>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</si>
  <si>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</si>
  <si>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</si>
  <si>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</si>
  <si>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</si>
  <si>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</si>
  <si>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</si>
  <si>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</si>
  <si>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</si>
  <si>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</si>
  <si>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</si>
  <si>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</si>
  <si>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</si>
  <si>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</si>
  <si>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</si>
  <si>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</si>
  <si>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</si>
  <si>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</si>
  <si>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</si>
  <si>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</si>
  <si>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</si>
  <si>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</si>
  <si>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</si>
  <si>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</si>
  <si>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</si>
  <si>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</si>
  <si>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</si>
  <si>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</si>
  <si>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</si>
  <si>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</si>
  <si>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</si>
  <si>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</si>
  <si>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</si>
  <si>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</si>
  <si>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</si>
  <si>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</si>
  <si>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</si>
  <si>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</si>
  <si>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</si>
  <si>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</si>
  <si>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</si>
  <si>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</si>
  <si>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</si>
  <si>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</si>
  <si>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</si>
  <si>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</si>
  <si>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</si>
  <si>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</si>
  <si>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</si>
  <si>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</si>
  <si>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</si>
  <si>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</si>
  <si>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</si>
  <si>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</si>
  <si>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</si>
  <si>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</si>
  <si>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</si>
  <si>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</si>
  <si>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</si>
  <si>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</si>
  <si>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</si>
  <si>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</si>
  <si>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</si>
  <si>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</si>
  <si>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</si>
  <si>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</si>
  <si>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</si>
  <si>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</si>
  <si>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</si>
  <si>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</si>
  <si>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</si>
  <si>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</si>
  <si>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</si>
  <si>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</si>
  <si>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</si>
  <si>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</si>
  <si>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</si>
  <si>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</si>
  <si>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</si>
  <si>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</si>
  <si>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</si>
  <si>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</si>
  <si>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</si>
  <si>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</si>
  <si>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</si>
  <si>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</si>
  <si>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</si>
  <si>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</si>
  <si>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</si>
  <si>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</si>
  <si>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</si>
  <si>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</si>
  <si>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</si>
  <si>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</si>
  <si>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</si>
  <si>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</si>
  <si>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</si>
  <si>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</si>
  <si>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</si>
  <si>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</si>
  <si>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</si>
  <si>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</si>
  <si>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</si>
  <si>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</si>
  <si>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</si>
  <si>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</si>
  <si>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</si>
  <si>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</si>
  <si>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</si>
  <si>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</si>
  <si>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</si>
  <si>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</si>
  <si>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</si>
  <si>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</si>
  <si>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</si>
  <si>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</si>
  <si>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</si>
  <si>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</si>
  <si>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</si>
  <si>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</si>
  <si>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</si>
  <si>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</si>
  <si>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</si>
  <si>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</si>
  <si>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</si>
  <si>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</si>
  <si>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</si>
  <si>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</si>
  <si>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</si>
  <si>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</si>
  <si>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</si>
  <si>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</si>
  <si>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</si>
  <si>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</si>
  <si>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</si>
  <si>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</si>
  <si>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</si>
  <si>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</si>
  <si>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</si>
  <si>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</si>
  <si>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</si>
  <si>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</si>
  <si>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</si>
  <si>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</si>
  <si>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</si>
  <si>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</si>
  <si>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</si>
  <si>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</si>
  <si>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</si>
  <si>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</si>
  <si>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</si>
  <si>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</si>
  <si>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</si>
  <si>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</si>
  <si>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</si>
  <si>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</si>
  <si>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</si>
  <si>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</si>
  <si>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</si>
  <si>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</si>
  <si>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</si>
  <si>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</si>
  <si>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</si>
  <si>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</si>
  <si>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</si>
  <si>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</si>
  <si>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</si>
  <si>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</si>
  <si>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</si>
  <si>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</si>
  <si>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</si>
  <si>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</si>
  <si>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</si>
  <si>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</si>
  <si>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</si>
  <si>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</si>
  <si>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</si>
  <si>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</si>
  <si>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</si>
  <si>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</si>
  <si>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</si>
  <si>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</si>
  <si>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</si>
  <si>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</si>
  <si>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</si>
  <si>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</si>
  <si>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</si>
  <si>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</si>
  <si>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</si>
  <si>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</si>
  <si>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</si>
  <si>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</si>
  <si>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</si>
  <si>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</si>
  <si>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</si>
  <si>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</si>
  <si>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</si>
  <si>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</si>
  <si>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</si>
  <si>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</si>
  <si>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</si>
  <si>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</si>
  <si>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</si>
  <si>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</si>
  <si>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</si>
  <si>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</si>
  <si>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</si>
  <si>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</si>
  <si>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</si>
  <si>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</si>
  <si>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</si>
  <si>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</si>
  <si>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</si>
  <si>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</si>
  <si>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</si>
  <si>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</si>
  <si>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</si>
  <si>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</si>
  <si>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</si>
  <si>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</si>
  <si>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</si>
  <si>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</si>
  <si>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</si>
  <si>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</si>
  <si>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</si>
  <si>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</si>
  <si>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</si>
  <si>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</si>
  <si>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</si>
  <si>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</si>
  <si>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</si>
  <si>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</si>
  <si>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</si>
  <si>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</si>
  <si>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</si>
  <si>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</si>
  <si>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</si>
  <si>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</si>
  <si>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</si>
  <si>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</si>
  <si>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</si>
  <si>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</si>
  <si>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</si>
  <si>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</si>
  <si>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</si>
  <si>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</si>
  <si>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</si>
  <si>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</si>
  <si>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</si>
  <si>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</si>
  <si>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</si>
  <si>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</si>
  <si>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</si>
  <si>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</si>
  <si>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</si>
  <si>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</si>
  <si>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</si>
  <si>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</si>
  <si>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</si>
  <si>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</si>
  <si>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</si>
  <si>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</si>
  <si>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</si>
  <si>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</si>
  <si>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</si>
  <si>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</si>
  <si>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</si>
  <si>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</si>
  <si>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</si>
  <si>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</si>
  <si>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</si>
  <si>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</si>
  <si>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</si>
  <si>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</si>
  <si>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</si>
  <si>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</si>
  <si>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</si>
  <si>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</si>
  <si>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</si>
  <si>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</si>
  <si>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</si>
  <si>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</si>
  <si>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</si>
  <si>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</si>
  <si>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</si>
  <si>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</si>
  <si>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</si>
  <si>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</si>
  <si>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</si>
  <si>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</si>
  <si>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</si>
  <si>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</si>
  <si>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</si>
  <si>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</si>
  <si>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</si>
  <si>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</si>
  <si>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</si>
  <si>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</si>
  <si>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</si>
  <si>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</si>
  <si>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</si>
  <si>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</si>
  <si>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</si>
  <si>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</si>
  <si>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</si>
  <si>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</si>
  <si>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</si>
  <si>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</si>
  <si>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</si>
  <si>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</si>
  <si>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</si>
  <si>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</si>
  <si>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</si>
  <si>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</si>
  <si>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</si>
  <si>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</si>
  <si>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</si>
  <si>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</si>
  <si>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</si>
  <si>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</si>
  <si>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</si>
  <si>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</si>
  <si>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</si>
  <si>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</si>
  <si>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</si>
  <si>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</si>
  <si>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</si>
  <si>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</si>
  <si>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</si>
  <si>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</si>
  <si>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</si>
  <si>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</si>
  <si>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</si>
  <si>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</si>
  <si>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</si>
  <si>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</si>
  <si>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</si>
  <si>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</si>
  <si>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</si>
  <si>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</si>
  <si>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</si>
  <si>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</si>
  <si>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</si>
  <si>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</si>
  <si>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</si>
  <si>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</si>
  <si>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</si>
  <si>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</si>
  <si>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</si>
  <si>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</si>
  <si>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</si>
  <si>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</si>
  <si>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</si>
  <si>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</si>
  <si>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</si>
  <si>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</si>
  <si>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</si>
  <si>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</si>
  <si>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</si>
  <si>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</si>
  <si>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</si>
  <si>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</si>
  <si>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</si>
  <si>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</si>
  <si>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</si>
  <si>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</si>
  <si>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</si>
  <si>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</si>
  <si>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</si>
  <si>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</si>
  <si>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</si>
  <si>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</si>
  <si>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</si>
  <si>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</si>
  <si>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</si>
  <si>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</si>
  <si>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</si>
  <si>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</si>
  <si>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</si>
  <si>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</si>
  <si>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</si>
  <si>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</si>
  <si>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</si>
  <si>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</si>
  <si>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</si>
  <si>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</si>
  <si>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</si>
  <si>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</si>
  <si>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</si>
  <si>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</si>
  <si>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</si>
  <si>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</si>
  <si>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</si>
  <si>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</si>
  <si>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</si>
  <si>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</si>
  <si>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</si>
  <si>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</si>
  <si>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</si>
  <si>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</si>
  <si>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</si>
  <si>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</si>
  <si>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</si>
  <si>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</si>
  <si>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</si>
  <si>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</si>
  <si>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</si>
  <si>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</si>
  <si>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</si>
  <si>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</si>
  <si>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</si>
  <si>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</si>
  <si>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</si>
  <si>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</si>
  <si>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</si>
  <si>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</si>
  <si>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</si>
  <si>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</si>
  <si>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</si>
  <si>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</si>
  <si>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</si>
  <si>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</si>
  <si>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</si>
  <si>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</si>
  <si>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</si>
  <si>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</si>
  <si>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</si>
  <si>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</si>
  <si>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</si>
  <si>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</si>
  <si>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</si>
  <si>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</si>
  <si>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</si>
  <si>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</si>
  <si>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</si>
  <si>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</si>
  <si>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</si>
  <si>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</si>
  <si>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</si>
  <si>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</si>
  <si>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</si>
  <si>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</si>
  <si>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</si>
  <si>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</si>
  <si>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</si>
  <si>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</si>
  <si>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</si>
  <si>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</si>
  <si>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</si>
  <si>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</si>
  <si>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</si>
  <si>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</si>
  <si>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</si>
  <si>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</si>
  <si>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</si>
  <si>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</si>
  <si>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</si>
  <si>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</si>
  <si>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</si>
  <si>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</si>
  <si>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</si>
  <si>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</si>
  <si>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</si>
  <si>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</si>
  <si>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</si>
  <si>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</si>
  <si>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</si>
  <si>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</si>
  <si>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</si>
  <si>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</si>
  <si>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</si>
  <si>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</si>
  <si>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</si>
  <si>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</si>
  <si>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</si>
  <si>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</si>
  <si>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</si>
  <si>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</si>
  <si>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</si>
  <si>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</si>
  <si>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</si>
  <si>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</si>
  <si>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</si>
  <si>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</si>
  <si>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</si>
  <si>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</si>
  <si>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</si>
  <si>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</si>
  <si>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</si>
  <si>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</si>
  <si>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</si>
  <si>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</si>
  <si>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</si>
  <si>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</si>
  <si>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</si>
  <si>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</si>
  <si>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</si>
  <si>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</si>
  <si>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</si>
  <si>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</si>
  <si>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</si>
  <si>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</si>
  <si>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</si>
  <si>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</si>
  <si>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</si>
  <si>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</si>
  <si>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</si>
  <si>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</si>
  <si>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</si>
  <si>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</si>
  <si>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</si>
  <si>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</si>
  <si>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</si>
  <si>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</si>
  <si>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</si>
  <si>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</si>
  <si>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</si>
  <si>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</si>
  <si>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</si>
  <si>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</si>
  <si>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</si>
  <si>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</si>
  <si>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</si>
  <si>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</si>
  <si>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</si>
  <si>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</si>
  <si>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</si>
  <si>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</si>
  <si>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</si>
  <si>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</si>
  <si>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</si>
  <si>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</si>
  <si>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</si>
  <si>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</si>
  <si>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</si>
  <si>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</si>
  <si>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</si>
  <si>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</si>
  <si>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</si>
  <si>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</si>
  <si>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</si>
  <si>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</si>
  <si>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</si>
  <si>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</si>
  <si>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</si>
  <si>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</si>
  <si>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</si>
  <si>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</si>
  <si>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</si>
  <si>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</si>
  <si>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</si>
  <si>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</si>
  <si>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</si>
  <si>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</si>
  <si>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</si>
  <si>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</si>
  <si>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</si>
  <si>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</si>
  <si>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</si>
  <si>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</si>
  <si>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</si>
  <si>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</si>
  <si>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</si>
  <si>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</si>
  <si>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</si>
  <si>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</si>
  <si>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</si>
  <si>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</si>
  <si>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</si>
  <si>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</si>
  <si>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</si>
  <si>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</si>
  <si>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</si>
  <si>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</si>
  <si>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</si>
  <si>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</si>
  <si>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</si>
  <si>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</si>
  <si>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</si>
  <si>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</si>
  <si>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</si>
  <si>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</si>
  <si>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</si>
  <si>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</si>
  <si>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</si>
  <si>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</si>
  <si>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</si>
  <si>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</si>
  <si>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</si>
  <si>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</si>
  <si>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</si>
  <si>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</si>
  <si>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</si>
  <si>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</si>
  <si>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</si>
  <si>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</si>
  <si>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</si>
  <si>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</si>
  <si>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</si>
  <si>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</si>
  <si>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</si>
  <si>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</si>
  <si>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</si>
  <si>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</si>
  <si>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</si>
  <si>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</si>
  <si>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</si>
  <si>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</si>
  <si>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</si>
  <si>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</si>
  <si>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</si>
  <si>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</si>
  <si>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</si>
  <si>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</si>
  <si>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</si>
  <si>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</si>
  <si>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</si>
  <si>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</si>
  <si>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</si>
  <si>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</si>
  <si>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</si>
  <si>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</si>
  <si>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</si>
  <si>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</si>
  <si>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</si>
  <si>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</si>
  <si>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</si>
  <si>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</si>
  <si>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</si>
  <si>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</si>
  <si>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</si>
  <si>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</si>
  <si>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</si>
  <si>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</si>
  <si>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</si>
  <si>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</si>
  <si>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</si>
  <si>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</si>
  <si>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</si>
  <si>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</si>
  <si>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</si>
  <si>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</si>
  <si>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</si>
  <si>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</si>
  <si>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</si>
  <si>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</si>
  <si>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</si>
  <si>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</si>
  <si>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</si>
  <si>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</si>
  <si>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</si>
  <si>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</si>
  <si>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</si>
  <si>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</si>
  <si>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</si>
  <si>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</si>
  <si>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</si>
  <si>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</si>
  <si>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</si>
  <si>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</si>
  <si>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</si>
  <si>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</si>
  <si>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</si>
  <si>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</si>
  <si>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</si>
  <si>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</si>
  <si>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</si>
  <si>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</si>
  <si>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</si>
  <si>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</si>
  <si>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</si>
  <si>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</si>
  <si>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</si>
  <si>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</si>
  <si>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</si>
  <si>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</si>
  <si>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</si>
  <si>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</si>
  <si>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</si>
  <si>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</si>
  <si>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</si>
  <si>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</si>
  <si>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</si>
  <si>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</si>
  <si>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</si>
  <si>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</si>
  <si>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</si>
  <si>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</si>
  <si>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</si>
  <si>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</si>
  <si>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</si>
  <si>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</si>
  <si>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</si>
  <si>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</si>
  <si>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</si>
  <si>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</si>
  <si>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</si>
  <si>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</si>
  <si>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</si>
  <si>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</si>
  <si>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</si>
  <si>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</si>
  <si>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</si>
  <si>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</si>
  <si>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</si>
  <si>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</si>
  <si>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</si>
  <si>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</si>
  <si>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</si>
  <si>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</si>
  <si>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</si>
  <si>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</si>
  <si>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</si>
  <si>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</si>
  <si>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</si>
  <si>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</si>
  <si>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</si>
  <si>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</si>
  <si>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</si>
  <si>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</si>
  <si>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</si>
  <si>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</si>
  <si>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</si>
  <si>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</si>
  <si>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</si>
  <si>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</si>
  <si>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</si>
  <si>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</si>
  <si>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</si>
  <si>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</si>
  <si>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</si>
  <si>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</si>
  <si>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</si>
  <si>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</si>
  <si>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</si>
  <si>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</si>
  <si>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</si>
  <si>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</si>
  <si>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</si>
  <si>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</si>
  <si>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</si>
  <si>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</si>
  <si>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</si>
  <si>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</si>
  <si>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</si>
  <si>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</si>
  <si>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</si>
  <si>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</si>
  <si>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</si>
  <si>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</si>
  <si>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</si>
  <si>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</si>
  <si>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</si>
  <si>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</si>
  <si>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</si>
  <si>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</si>
  <si>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</si>
  <si>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</si>
  <si>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</si>
  <si>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</si>
  <si>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</si>
  <si>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</si>
  <si>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</si>
  <si>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</si>
  <si>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</si>
  <si>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</si>
  <si>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</si>
  <si>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</si>
  <si>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</si>
  <si>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</si>
  <si>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</si>
  <si>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</si>
  <si>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</si>
  <si>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</si>
  <si>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</si>
  <si>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</si>
  <si>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</si>
  <si>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</si>
  <si>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</si>
  <si>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</si>
  <si>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</si>
  <si>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</si>
  <si>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</si>
  <si>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</si>
  <si>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</si>
  <si>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</si>
  <si>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</si>
  <si>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</si>
  <si>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</si>
  <si>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</si>
  <si>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</si>
  <si>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</si>
  <si>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</si>
  <si>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</si>
  <si>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</si>
  <si>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</si>
  <si>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</si>
  <si>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</si>
  <si>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</si>
  <si>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</si>
  <si>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</si>
  <si>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</si>
  <si>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</si>
  <si>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</si>
  <si>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</si>
  <si>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</si>
  <si>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</si>
  <si>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</si>
  <si>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</si>
  <si>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</si>
  <si>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</si>
  <si>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</si>
  <si>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</si>
  <si>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</si>
  <si>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</si>
  <si>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</si>
  <si>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</si>
  <si>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</si>
  <si>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</si>
  <si>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</si>
  <si>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</si>
  <si>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</si>
  <si>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</si>
  <si>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</si>
  <si>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</si>
  <si>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</si>
  <si>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</si>
  <si>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</si>
  <si>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</si>
  <si>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</si>
  <si>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</si>
  <si>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</si>
  <si>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</si>
  <si>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</si>
  <si>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</si>
  <si>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</si>
  <si>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</si>
  <si>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</si>
  <si>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</si>
  <si>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</si>
  <si>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</si>
  <si>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</si>
  <si>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</si>
  <si>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</si>
  <si>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</si>
  <si>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</si>
  <si>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</si>
  <si>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</si>
  <si>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</si>
  <si>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</si>
  <si>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</si>
  <si>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</si>
  <si>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</si>
  <si>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</si>
  <si>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</si>
  <si>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</si>
  <si>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</si>
  <si>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</si>
  <si>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</si>
  <si>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</si>
  <si>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</si>
  <si>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</si>
  <si>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</si>
  <si>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</si>
  <si>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</si>
  <si>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</si>
  <si>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</si>
  <si>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</si>
  <si>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</si>
  <si>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</si>
  <si>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</si>
  <si>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</si>
  <si>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</si>
  <si>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</si>
  <si>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</si>
  <si>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</si>
  <si>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</si>
  <si>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</si>
  <si>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</si>
  <si>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</si>
  <si>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</si>
  <si>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</si>
  <si>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</si>
  <si>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</si>
  <si>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</si>
  <si>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</si>
  <si>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</si>
  <si>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</si>
  <si>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</si>
  <si>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</si>
  <si>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</si>
  <si>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</si>
  <si>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</si>
  <si>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</si>
  <si>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</si>
  <si>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</si>
  <si>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</si>
  <si>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</si>
  <si>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</si>
  <si>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</si>
  <si>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</si>
  <si>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</si>
  <si>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</si>
  <si>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</si>
  <si>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</si>
  <si>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</si>
  <si>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</si>
  <si>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</si>
  <si>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</si>
  <si>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</si>
  <si>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</si>
  <si>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</si>
  <si>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</si>
  <si>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</si>
  <si>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</si>
  <si>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</si>
  <si>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</si>
  <si>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</si>
  <si>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</si>
  <si>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</si>
  <si>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</si>
  <si>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</si>
  <si>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</si>
  <si>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</si>
  <si>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</si>
  <si>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</si>
  <si>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</si>
  <si>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</si>
  <si>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</si>
  <si>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</si>
  <si>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</si>
  <si>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</si>
  <si>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</si>
  <si>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</si>
  <si>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</si>
  <si>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</si>
  <si>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</si>
  <si>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</si>
  <si>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</si>
  <si>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</si>
  <si>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</si>
  <si>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</si>
  <si>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</si>
  <si>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</si>
  <si>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</si>
  <si>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</si>
  <si>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</si>
  <si>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</si>
  <si>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</si>
  <si>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</si>
  <si>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</si>
  <si>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</si>
  <si>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</si>
  <si>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</si>
  <si>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</si>
  <si>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</si>
  <si>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</si>
  <si>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</si>
  <si>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</si>
  <si>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</si>
  <si>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</si>
  <si>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</si>
  <si>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</si>
  <si>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</si>
  <si>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</si>
  <si>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</si>
  <si>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</si>
  <si>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</si>
  <si>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</si>
  <si>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</si>
  <si>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</si>
  <si>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</si>
  <si>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</si>
  <si>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</si>
  <si>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</si>
  <si>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</si>
  <si>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</si>
  <si>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</si>
  <si>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</si>
  <si>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</si>
  <si>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</si>
  <si>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</si>
  <si>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</si>
  <si>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</si>
  <si>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</si>
  <si>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</si>
  <si>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</si>
  <si>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</si>
  <si>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</si>
  <si>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</si>
  <si>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</si>
  <si>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</si>
  <si>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</si>
  <si>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</si>
  <si>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</si>
  <si>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</si>
  <si>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</si>
  <si>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</si>
  <si>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</si>
  <si>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</si>
  <si>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</si>
  <si>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</si>
  <si>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</si>
  <si>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</si>
  <si>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</si>
  <si>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</si>
  <si>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</si>
  <si>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</si>
  <si>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</si>
  <si>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</si>
  <si>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</si>
  <si>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</si>
  <si>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</si>
  <si>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</si>
  <si>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</si>
  <si>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</si>
  <si>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</si>
  <si>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</si>
  <si>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</si>
  <si>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</si>
  <si>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</si>
  <si>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</si>
  <si>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</si>
  <si>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</si>
  <si>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</si>
  <si>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</si>
  <si>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</si>
  <si>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</si>
  <si>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</si>
  <si>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</si>
  <si>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</si>
  <si>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</si>
  <si>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</si>
  <si>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</si>
  <si>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</si>
  <si>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</si>
  <si>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</si>
  <si>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</si>
  <si>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</si>
  <si>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</si>
  <si>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</si>
  <si>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</si>
  <si>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</si>
  <si>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</si>
  <si>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</si>
  <si>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</si>
  <si>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</si>
  <si>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</si>
  <si>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</si>
  <si>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</si>
  <si>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</si>
  <si>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</si>
  <si>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</si>
  <si>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</si>
  <si>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</si>
  <si>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</si>
  <si>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</si>
  <si>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</si>
  <si>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</si>
  <si>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</si>
  <si>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</si>
  <si>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</si>
  <si>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</si>
  <si>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</si>
  <si>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</si>
  <si>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</si>
  <si>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</si>
  <si>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</si>
  <si>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</si>
  <si>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</si>
  <si>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</si>
  <si>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</si>
  <si>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</si>
  <si>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</si>
  <si>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</si>
  <si>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</si>
  <si>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</si>
  <si>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</si>
  <si>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</si>
  <si>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</si>
  <si>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</si>
  <si>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</si>
  <si>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</si>
  <si>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</si>
  <si>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</si>
  <si>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</si>
  <si>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</si>
  <si>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</si>
  <si>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</si>
  <si>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</si>
  <si>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</si>
  <si>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</si>
  <si>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</si>
  <si>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</si>
  <si>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</si>
  <si>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</si>
  <si>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</si>
  <si>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</si>
  <si>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</si>
  <si>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</si>
  <si>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</si>
  <si>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</si>
  <si>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</si>
  <si>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</si>
  <si>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</si>
  <si>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</si>
  <si>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</si>
  <si>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</si>
  <si>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</si>
  <si>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</si>
  <si>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</si>
  <si>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</si>
  <si>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</si>
  <si>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</si>
  <si>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</si>
  <si>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</si>
  <si>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</si>
  <si>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</si>
  <si>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</si>
  <si>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</si>
  <si>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</si>
  <si>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</si>
  <si>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</si>
  <si>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</si>
  <si>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</si>
  <si>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</si>
  <si>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</si>
  <si>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</si>
  <si>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</si>
  <si>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</si>
  <si>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</si>
  <si>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</si>
  <si>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</si>
  <si>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</si>
  <si>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</si>
  <si>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</si>
  <si>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</si>
  <si>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</si>
  <si>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</si>
  <si>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</si>
  <si>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</si>
  <si>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</si>
  <si>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</si>
  <si>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</si>
  <si>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</si>
  <si>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</si>
  <si>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</si>
  <si>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</si>
  <si>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</si>
  <si>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</si>
  <si>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</si>
  <si>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</si>
  <si>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</si>
  <si>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</si>
  <si>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</si>
  <si>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</si>
  <si>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</si>
  <si>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</si>
  <si>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</si>
  <si>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</si>
  <si>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</si>
  <si>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</si>
  <si>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</si>
  <si>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</si>
  <si>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</si>
  <si>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</si>
  <si>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</si>
  <si>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</si>
  <si>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</si>
  <si>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</si>
  <si>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</si>
  <si>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</si>
  <si>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</si>
  <si>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</si>
  <si>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</si>
  <si>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</si>
  <si>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</si>
  <si>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</si>
  <si>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</si>
  <si>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</si>
  <si>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</si>
  <si>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</si>
  <si>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</si>
  <si>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</si>
  <si>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</si>
  <si>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</si>
  <si>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</si>
  <si>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</si>
  <si>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</si>
  <si>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</si>
  <si>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</si>
  <si>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</si>
  <si>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</si>
  <si>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</si>
  <si>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</si>
  <si>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</si>
  <si>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</si>
  <si>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</si>
  <si>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</si>
  <si>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</si>
  <si>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</si>
  <si>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</si>
  <si>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</si>
  <si>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</si>
  <si>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</si>
  <si>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</si>
  <si>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</si>
  <si>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</si>
  <si>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</si>
  <si>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</si>
  <si>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</si>
  <si>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</si>
  <si>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</si>
  <si>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</si>
  <si>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</si>
  <si>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</si>
  <si>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</si>
  <si>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</si>
  <si>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</si>
  <si>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</si>
  <si>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</si>
  <si>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</si>
  <si>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</si>
  <si>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</si>
  <si>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</si>
  <si>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</si>
  <si>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</si>
  <si>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</si>
  <si>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</si>
  <si>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</si>
  <si>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</si>
  <si>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</si>
  <si>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</si>
  <si>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</si>
  <si>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</si>
  <si>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</si>
  <si>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</si>
  <si>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</si>
  <si>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</si>
  <si>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</si>
  <si>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</si>
  <si>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</si>
  <si>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</si>
  <si>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</si>
  <si>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</si>
  <si>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</si>
  <si>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</si>
  <si>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</si>
  <si>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</si>
  <si>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</si>
  <si>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</si>
  <si>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</si>
  <si>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</si>
  <si>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</si>
  <si>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</si>
  <si>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</si>
  <si>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</si>
  <si>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</si>
  <si>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</si>
  <si>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</si>
  <si>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</si>
  <si>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</si>
  <si>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</si>
  <si>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</si>
  <si>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</si>
  <si>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</si>
  <si>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</si>
  <si>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</si>
  <si>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</si>
  <si>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</si>
  <si>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</si>
  <si>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</si>
  <si>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</si>
  <si>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</si>
  <si>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</si>
  <si>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</si>
  <si>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</si>
  <si>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</si>
  <si>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</si>
  <si>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</si>
  <si>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</si>
  <si>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</si>
  <si>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</si>
  <si>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</si>
  <si>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</si>
  <si>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</si>
  <si>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</si>
  <si>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</si>
  <si>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</si>
  <si>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</si>
  <si>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</si>
  <si>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</si>
  <si>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</si>
  <si>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</si>
  <si>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</si>
  <si>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</si>
  <si>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</si>
  <si>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</si>
  <si>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</si>
  <si>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</si>
  <si>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</si>
  <si>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</si>
  <si>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</si>
  <si>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</si>
  <si>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</si>
  <si>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</si>
  <si>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</si>
  <si>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</si>
  <si>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</si>
  <si>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</si>
  <si>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</si>
  <si>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</si>
  <si>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</si>
  <si>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</si>
  <si>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</si>
  <si>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</si>
  <si>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</si>
  <si>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</si>
  <si>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</si>
  <si>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</si>
  <si>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</si>
  <si>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</si>
  <si>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</si>
  <si>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</si>
  <si>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</si>
  <si>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</si>
  <si>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</si>
  <si>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</si>
  <si>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</si>
  <si>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</si>
  <si>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</si>
  <si>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</si>
  <si>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</si>
  <si>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</si>
  <si>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</si>
  <si>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</si>
  <si>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</si>
  <si>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</si>
  <si>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</si>
  <si>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</si>
  <si>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</si>
  <si>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</si>
  <si>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</si>
  <si>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</si>
  <si>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</si>
  <si>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</si>
  <si>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</si>
  <si>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</si>
  <si>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</si>
  <si>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</si>
  <si>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</si>
  <si>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</si>
  <si>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</si>
  <si>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</si>
  <si>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</si>
  <si>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</si>
  <si>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</si>
  <si>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</si>
  <si>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</si>
  <si>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</si>
  <si>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</si>
  <si>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</si>
  <si>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</si>
  <si>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</si>
  <si>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</si>
  <si>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</si>
  <si>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</si>
  <si>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</si>
  <si>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</si>
  <si>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</si>
  <si>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</si>
  <si>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</si>
  <si>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</si>
  <si>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</si>
  <si>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</si>
  <si>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</si>
  <si>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</si>
  <si>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</si>
  <si>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</si>
  <si>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</si>
  <si>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</si>
  <si>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</si>
  <si>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</si>
  <si>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</si>
  <si>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</si>
  <si>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</si>
  <si>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</si>
  <si>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</si>
  <si>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</si>
  <si>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</si>
  <si>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</si>
  <si>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</si>
  <si>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</si>
  <si>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</si>
  <si>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</si>
  <si>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</si>
  <si>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</si>
  <si>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</si>
  <si>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</si>
  <si>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</si>
  <si>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</si>
  <si>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</si>
  <si>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</si>
  <si>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</si>
  <si>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</si>
  <si>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</si>
  <si>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</si>
  <si>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</si>
  <si>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</si>
  <si>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</si>
  <si>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</si>
  <si>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</si>
  <si>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</si>
  <si>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</si>
  <si>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</si>
  <si>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</si>
  <si>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</si>
  <si>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</si>
  <si>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</si>
  <si>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</si>
  <si>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</si>
  <si>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</si>
  <si>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</si>
  <si>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</si>
  <si>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</si>
  <si>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</si>
  <si>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</si>
  <si>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</si>
  <si>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</si>
  <si>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</si>
  <si>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</si>
  <si>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</si>
  <si>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</si>
  <si>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</si>
  <si>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</si>
  <si>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</si>
  <si>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</si>
  <si>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</si>
  <si>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</si>
  <si>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</si>
  <si>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</si>
  <si>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</si>
  <si>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</si>
  <si>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</si>
  <si>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</si>
  <si>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</si>
  <si>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</si>
  <si>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</si>
  <si>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</si>
  <si>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</si>
  <si>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</si>
  <si>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</si>
  <si>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</si>
  <si>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</si>
  <si>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</si>
  <si>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</si>
  <si>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</si>
  <si>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</si>
  <si>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</si>
  <si>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</si>
  <si>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</si>
  <si>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</si>
  <si>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</si>
  <si>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</si>
  <si>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</si>
  <si>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</si>
  <si>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</si>
  <si>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</si>
  <si>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</si>
  <si>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</si>
  <si>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</si>
  <si>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</si>
  <si>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</si>
  <si>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</si>
  <si>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</si>
  <si>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</si>
  <si>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</si>
  <si>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</si>
  <si>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</si>
  <si>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</si>
  <si>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</si>
  <si>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</si>
  <si>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</si>
  <si>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</si>
  <si>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</si>
  <si>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</si>
  <si>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</si>
  <si>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</si>
  <si>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</si>
  <si>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</si>
  <si>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</si>
  <si>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</si>
  <si>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</si>
  <si>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</si>
  <si>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</si>
  <si>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</si>
  <si>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</si>
  <si>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</si>
  <si>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</si>
  <si>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</si>
  <si>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</si>
  <si>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</si>
  <si>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</si>
  <si>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</si>
  <si>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</si>
  <si>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</si>
  <si>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</si>
  <si>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</si>
  <si>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</si>
  <si>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</si>
  <si>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</si>
  <si>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</si>
  <si>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</si>
  <si>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</si>
  <si>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</si>
  <si>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</si>
  <si>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</si>
  <si>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</si>
  <si>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</si>
  <si>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</si>
  <si>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</si>
  <si>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</si>
  <si>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</si>
  <si>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</si>
  <si>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</si>
  <si>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</si>
  <si>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</si>
  <si>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</si>
  <si>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</si>
  <si>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</si>
  <si>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</si>
  <si>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</si>
  <si>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</si>
  <si>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</si>
  <si>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</si>
  <si>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</si>
  <si>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</si>
  <si>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</si>
  <si>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</si>
  <si>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</si>
  <si>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</si>
  <si>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</si>
  <si>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</si>
  <si>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</si>
  <si>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</si>
  <si>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</si>
  <si>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</si>
  <si>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</si>
  <si>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</si>
  <si>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</si>
  <si>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</si>
  <si>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</si>
  <si>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</si>
  <si>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</si>
  <si>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</si>
  <si>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</si>
  <si>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</si>
  <si>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</si>
  <si>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</si>
  <si>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</si>
  <si>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</si>
  <si>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</si>
  <si>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</si>
  <si>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</si>
  <si>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</si>
  <si>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</si>
  <si>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</si>
  <si>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</si>
  <si>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</si>
  <si>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</si>
  <si>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</si>
  <si>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</si>
  <si>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</si>
  <si>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</si>
  <si>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</si>
  <si>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</si>
  <si>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</si>
  <si>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</si>
  <si>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</si>
  <si>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</si>
  <si>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</si>
  <si>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</si>
  <si>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</si>
  <si>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</si>
  <si>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</si>
  <si>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</si>
  <si>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</si>
  <si>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</si>
  <si>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</si>
  <si>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</si>
  <si>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</si>
  <si>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</si>
  <si>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</si>
  <si>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</si>
  <si>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</si>
  <si>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</si>
  <si>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</si>
  <si>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</si>
  <si>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</si>
  <si>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</si>
  <si>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</si>
  <si>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</si>
  <si>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</si>
  <si>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</si>
  <si>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</si>
  <si>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</si>
  <si>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</si>
  <si>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</si>
  <si>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</si>
  <si>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</si>
  <si>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</si>
  <si>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</si>
  <si>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</si>
  <si>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</si>
  <si>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</si>
  <si>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</si>
  <si>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</si>
  <si>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</si>
  <si>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</si>
  <si>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</si>
  <si>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</si>
  <si>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</si>
  <si>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</si>
  <si>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</si>
  <si>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</si>
  <si>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</si>
  <si>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</si>
  <si>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</si>
  <si>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</si>
  <si>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</si>
  <si>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</si>
  <si>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</si>
  <si>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</si>
  <si>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</si>
  <si>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</si>
  <si>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</si>
  <si>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</si>
  <si>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</si>
  <si>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</si>
  <si>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</si>
  <si>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</si>
  <si>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</si>
  <si>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</si>
  <si>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</si>
  <si>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</si>
  <si>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</si>
  <si>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</si>
  <si>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</si>
  <si>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</si>
  <si>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</si>
  <si>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</si>
  <si>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</si>
  <si>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</si>
  <si>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</si>
  <si>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</si>
  <si>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</si>
  <si>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</si>
  <si>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</si>
  <si>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</si>
  <si>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</si>
  <si>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</si>
  <si>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</si>
  <si>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</si>
  <si>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</si>
  <si>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</si>
  <si>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</si>
  <si>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</si>
  <si>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</si>
  <si>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</si>
  <si>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</si>
  <si>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</si>
  <si>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</si>
  <si>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</si>
  <si>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</si>
  <si>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</si>
  <si>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</si>
  <si>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</si>
  <si>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</si>
  <si>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</si>
  <si>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</si>
  <si>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</si>
  <si>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</si>
  <si>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</si>
  <si>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</si>
  <si>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</si>
  <si>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</si>
  <si>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</si>
  <si>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</si>
  <si>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</si>
  <si>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</si>
  <si>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</si>
  <si>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</si>
  <si>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</si>
  <si>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</si>
  <si>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</si>
  <si>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</si>
  <si>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</si>
  <si>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</si>
  <si>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</si>
  <si>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</si>
  <si>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</si>
  <si>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</si>
  <si>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</si>
  <si>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</si>
  <si>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</si>
  <si>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</si>
  <si>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</si>
  <si>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</si>
  <si>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</si>
  <si>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</si>
  <si>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</si>
  <si>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</si>
  <si>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</si>
  <si>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</si>
  <si>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</si>
  <si>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</si>
  <si>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</si>
  <si>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</si>
  <si>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</si>
  <si>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</si>
  <si>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</si>
  <si>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</si>
  <si>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</si>
  <si>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</si>
  <si>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</si>
  <si>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</si>
  <si>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</si>
  <si>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</si>
  <si>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</si>
  <si>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</si>
  <si>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</si>
  <si>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</si>
  <si>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</si>
  <si>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</si>
  <si>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</si>
  <si>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</si>
  <si>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</si>
  <si>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</si>
  <si>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</si>
  <si>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</si>
  <si>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</si>
  <si>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</si>
  <si>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</si>
  <si>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</si>
  <si>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</si>
  <si>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</si>
  <si>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</si>
  <si>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</si>
  <si>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</si>
  <si>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</si>
  <si>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</si>
  <si>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</si>
  <si>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</si>
  <si>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</si>
  <si>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</si>
  <si>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</si>
  <si>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</si>
  <si>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</si>
  <si>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</si>
  <si>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</si>
  <si>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</si>
  <si>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</si>
  <si>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</si>
  <si>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</si>
  <si>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</si>
  <si>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</si>
  <si>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</si>
  <si>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</si>
  <si>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</si>
  <si>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</si>
  <si>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</si>
  <si>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</si>
  <si>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</si>
  <si>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</si>
  <si>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</si>
  <si>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</si>
  <si>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</si>
  <si>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</si>
  <si>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</si>
  <si>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</si>
  <si>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</si>
  <si>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</si>
  <si>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</si>
  <si>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</si>
  <si>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</si>
  <si>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</si>
  <si>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</si>
  <si>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</si>
  <si>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</si>
  <si>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</si>
  <si>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</si>
  <si>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</si>
  <si>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</si>
  <si>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</si>
  <si>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</si>
  <si>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</si>
  <si>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</si>
  <si>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</si>
  <si>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</si>
  <si>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</si>
  <si>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</si>
  <si>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</si>
  <si>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</si>
  <si>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</si>
  <si>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</si>
  <si>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</si>
  <si>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</si>
  <si>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</si>
  <si>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</si>
  <si>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</si>
  <si>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</si>
  <si>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</si>
  <si>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</si>
  <si>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</si>
  <si>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</si>
  <si>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</si>
  <si>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</si>
  <si>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</si>
  <si>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</si>
  <si>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</si>
  <si>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</si>
  <si>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</si>
  <si>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</si>
  <si>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</si>
  <si>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</si>
  <si>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</si>
  <si>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</si>
  <si>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</si>
  <si>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</si>
  <si>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</si>
  <si>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</si>
  <si>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</si>
  <si>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</si>
  <si>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</si>
  <si>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</si>
  <si>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</si>
  <si>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</si>
  <si>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</si>
  <si>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</si>
  <si>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</si>
  <si>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</si>
  <si>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</si>
  <si>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</si>
  <si>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</si>
  <si>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</si>
  <si>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</si>
  <si>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</si>
  <si>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</si>
  <si>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</si>
  <si>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</si>
  <si>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</si>
  <si>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</si>
  <si>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</si>
  <si>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</si>
  <si>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</si>
  <si>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</si>
  <si>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</si>
  <si>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</si>
  <si>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</si>
  <si>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</si>
  <si>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</si>
  <si>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</si>
  <si>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</si>
  <si>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</si>
  <si>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</si>
  <si>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</si>
  <si>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</si>
  <si>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</si>
  <si>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</si>
  <si>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</si>
  <si>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</si>
  <si>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</si>
  <si>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</si>
  <si>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</si>
  <si>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</si>
  <si>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</si>
  <si>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</si>
  <si>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</si>
  <si>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</si>
  <si>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</si>
  <si>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</si>
  <si>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</si>
  <si>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</si>
  <si>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</si>
  <si>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</si>
  <si>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</si>
  <si>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</si>
  <si>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</si>
  <si>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</si>
  <si>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</si>
  <si>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</si>
  <si>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</si>
  <si>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</si>
  <si>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</si>
  <si>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</si>
  <si>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</si>
  <si>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</si>
  <si>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</si>
  <si>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</si>
  <si>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</si>
  <si>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</si>
  <si>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</si>
  <si>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</si>
  <si>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</si>
  <si>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</si>
  <si>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</si>
  <si>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</si>
  <si>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</si>
  <si>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</si>
  <si>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</si>
  <si>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</si>
  <si>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</si>
  <si>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</si>
  <si>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</si>
  <si>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</si>
  <si>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</si>
  <si>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</si>
  <si>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</si>
  <si>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</si>
  <si>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</si>
  <si>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</si>
  <si>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</si>
  <si>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</si>
  <si>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</si>
  <si>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</si>
  <si>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</si>
  <si>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</si>
  <si>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</si>
  <si>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</si>
  <si>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</si>
  <si>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</si>
  <si>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</si>
  <si>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</si>
  <si>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</si>
  <si>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</si>
  <si>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</si>
  <si>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</si>
  <si>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</si>
  <si>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</si>
  <si>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</si>
  <si>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</si>
  <si>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</si>
  <si>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</si>
  <si>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</si>
  <si>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</si>
  <si>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</si>
  <si>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</si>
  <si>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</si>
  <si>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</si>
  <si>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</si>
  <si>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</si>
  <si>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</si>
  <si>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</si>
  <si>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</si>
  <si>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</si>
  <si>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</si>
  <si>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</si>
  <si>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</si>
  <si>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</si>
  <si>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</si>
  <si>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</si>
  <si>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</si>
  <si>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</si>
  <si>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</si>
  <si>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</si>
  <si>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</si>
  <si>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</si>
  <si>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</si>
  <si>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</si>
  <si>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</si>
  <si>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</si>
  <si>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</si>
  <si>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</si>
  <si>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</si>
  <si>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</si>
  <si>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</si>
  <si>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</si>
  <si>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</si>
  <si>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</si>
  <si>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</si>
  <si>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</si>
  <si>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</si>
  <si>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</si>
  <si>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</si>
  <si>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</si>
  <si>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</si>
  <si>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</si>
  <si>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</si>
  <si>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</si>
  <si>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</si>
  <si>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</si>
  <si>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</si>
  <si>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</si>
  <si>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</si>
  <si>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</si>
  <si>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</si>
  <si>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</si>
  <si>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</si>
  <si>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</si>
  <si>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</si>
  <si>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</si>
  <si>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</si>
  <si>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</si>
  <si>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</si>
  <si>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</si>
  <si>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</si>
  <si>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</si>
  <si>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</si>
  <si>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</si>
  <si>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</si>
  <si>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</si>
  <si>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</si>
  <si>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</si>
  <si>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</si>
  <si>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</si>
  <si>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</si>
  <si>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</si>
  <si>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</si>
  <si>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</si>
  <si>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</si>
  <si>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</si>
  <si>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</si>
  <si>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</si>
  <si>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</si>
  <si>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</si>
  <si>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</si>
  <si>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</si>
  <si>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</si>
  <si>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</si>
  <si>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</si>
  <si>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</si>
  <si>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</si>
  <si>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</si>
  <si>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</si>
  <si>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</si>
  <si>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</si>
  <si>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</si>
  <si>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</si>
  <si>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</si>
  <si>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</si>
  <si>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</si>
  <si>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</si>
  <si>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</si>
  <si>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</si>
  <si>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</si>
  <si>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</si>
  <si>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</si>
  <si>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</si>
  <si>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</si>
  <si>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</si>
  <si>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</si>
  <si>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</si>
  <si>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</si>
  <si>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</si>
  <si>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</si>
  <si>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</si>
  <si>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</si>
  <si>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</si>
  <si>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</si>
  <si>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</si>
  <si>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</si>
  <si>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</si>
  <si>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</si>
  <si>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</si>
  <si>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</si>
  <si>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</si>
  <si>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</si>
  <si>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</si>
  <si>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</si>
  <si>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</si>
  <si>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</si>
  <si>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</si>
  <si>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</si>
  <si>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</si>
  <si>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</si>
  <si>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</si>
  <si>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</si>
  <si>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</si>
  <si>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</si>
  <si>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</si>
  <si>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</si>
  <si>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</si>
  <si>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</si>
  <si>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</si>
  <si>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</si>
  <si>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</si>
  <si>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</si>
  <si>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</si>
  <si>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</si>
  <si>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</si>
  <si>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</si>
  <si>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</si>
  <si>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</si>
  <si>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</si>
  <si>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</si>
  <si>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</si>
  <si>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</si>
  <si>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</si>
  <si>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</si>
  <si>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</si>
  <si>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</si>
  <si>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</si>
  <si>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</si>
  <si>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</si>
  <si>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</si>
  <si>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</si>
  <si>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</si>
  <si>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</si>
  <si>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</si>
  <si>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</si>
  <si>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</si>
  <si>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</si>
  <si>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</si>
  <si>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</si>
  <si>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</si>
  <si>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</si>
  <si>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</si>
  <si>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</si>
  <si>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</si>
  <si>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</si>
  <si>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</si>
  <si>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</si>
  <si>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</si>
  <si>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</si>
  <si>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</si>
  <si>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</si>
  <si>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</si>
  <si>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</si>
  <si>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</si>
  <si>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</si>
  <si>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</si>
  <si>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</si>
  <si>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</si>
  <si>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</si>
  <si>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</si>
  <si>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</si>
  <si>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</si>
  <si>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</si>
  <si>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</si>
  <si>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</si>
  <si>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</si>
  <si>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</si>
  <si>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</si>
  <si>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</si>
  <si>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</si>
  <si>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</si>
  <si>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</si>
  <si>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</si>
  <si>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</si>
  <si>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</si>
  <si>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</si>
  <si>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</si>
  <si>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</si>
  <si>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</si>
  <si>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</si>
  <si>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</si>
  <si>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</si>
  <si>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</si>
  <si>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</si>
  <si>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</si>
  <si>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</si>
  <si>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</si>
  <si>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</si>
  <si>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</si>
  <si>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</si>
  <si>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</si>
  <si>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</si>
  <si>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</si>
  <si>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</si>
  <si>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</si>
  <si>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</si>
  <si>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</si>
  <si>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</si>
  <si>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</si>
  <si>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</si>
  <si>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</si>
  <si>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</si>
  <si>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</si>
  <si>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</si>
  <si>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</si>
  <si>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</si>
  <si>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</si>
  <si>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</si>
  <si>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</si>
  <si>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</si>
  <si>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</si>
  <si>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</si>
  <si>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</si>
  <si>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</si>
  <si>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</si>
  <si>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</si>
  <si>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</si>
  <si>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</si>
  <si>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</si>
  <si>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</si>
  <si>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</si>
  <si>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</si>
  <si>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</si>
  <si>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</si>
  <si>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</si>
  <si>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</si>
  <si>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</si>
  <si>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</si>
  <si>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</si>
  <si>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</si>
  <si>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</si>
  <si>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</si>
  <si>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</si>
  <si>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</si>
  <si>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</si>
  <si>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</si>
  <si>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</si>
  <si>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</si>
  <si>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</si>
  <si>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</si>
  <si>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</si>
  <si>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</si>
  <si>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</si>
  <si>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</si>
  <si>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</si>
  <si>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</si>
  <si>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</si>
  <si>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</si>
  <si>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</si>
  <si>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</si>
  <si>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</si>
  <si>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</si>
  <si>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</si>
  <si>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</si>
  <si>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</si>
  <si>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</si>
  <si>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</si>
  <si>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</si>
  <si>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</si>
  <si>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</si>
  <si>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</si>
  <si>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</si>
  <si>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</si>
  <si>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</si>
  <si>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</si>
  <si>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</si>
  <si>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</si>
  <si>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</si>
  <si>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</si>
  <si>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</si>
  <si>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</si>
  <si>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</si>
  <si>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</si>
  <si>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</si>
  <si>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</si>
  <si>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</si>
  <si>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</si>
  <si>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</si>
  <si>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</si>
  <si>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</si>
  <si>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</si>
  <si>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</si>
  <si>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</si>
  <si>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</si>
  <si>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</si>
  <si>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</si>
  <si>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</si>
  <si>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</si>
  <si>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</si>
  <si>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</si>
  <si>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</si>
  <si>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</si>
  <si>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</si>
  <si>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</si>
  <si>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</si>
  <si>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</si>
  <si>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</si>
  <si>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</si>
  <si>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</si>
  <si>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</si>
  <si>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</si>
  <si>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</si>
  <si>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</si>
  <si>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</si>
  <si>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</si>
  <si>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</si>
  <si>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</si>
  <si>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</si>
  <si>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</si>
  <si>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</si>
  <si>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</si>
  <si>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</si>
  <si>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</si>
  <si>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</si>
  <si>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</si>
  <si>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</si>
  <si>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</si>
  <si>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</si>
  <si>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</si>
  <si>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</si>
  <si>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</si>
  <si>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</si>
  <si>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</si>
  <si>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</si>
  <si>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</si>
  <si>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</si>
  <si>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</si>
  <si>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</si>
  <si>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</si>
  <si>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</si>
  <si>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</si>
  <si>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</si>
  <si>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</si>
  <si>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</si>
  <si>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</si>
  <si>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</si>
  <si>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</si>
  <si>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</si>
  <si>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</si>
  <si>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</si>
  <si>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</si>
  <si>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</si>
  <si>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</si>
  <si>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</si>
  <si>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</si>
  <si>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</si>
  <si>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</si>
  <si>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</si>
  <si>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</si>
  <si>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</si>
  <si>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</si>
  <si>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</si>
  <si>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</si>
  <si>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</si>
  <si>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</si>
  <si>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</si>
  <si>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</si>
  <si>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</si>
  <si>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</si>
  <si>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</si>
  <si>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</si>
  <si>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</si>
  <si>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</si>
  <si>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</si>
  <si>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</si>
  <si>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</si>
  <si>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</si>
  <si>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</si>
  <si>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</si>
  <si>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</si>
  <si>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</si>
  <si>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</si>
  <si>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</si>
  <si>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</si>
  <si>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</si>
  <si>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</si>
  <si>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</si>
  <si>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</si>
  <si>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</si>
  <si>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</si>
  <si>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</si>
  <si>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</si>
  <si>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</si>
  <si>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</si>
  <si>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</si>
  <si>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</si>
  <si>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</si>
  <si>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</si>
  <si>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</si>
  <si>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</si>
  <si>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</si>
  <si>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</si>
  <si>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</si>
  <si>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</si>
  <si>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</si>
  <si>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</si>
  <si>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</si>
  <si>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</si>
  <si>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</si>
  <si>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</si>
  <si>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</si>
  <si>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</si>
  <si>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</si>
  <si>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</si>
  <si>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</si>
  <si>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</si>
  <si>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</si>
  <si>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</si>
  <si>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</si>
  <si>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</si>
  <si>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</si>
  <si>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</si>
  <si>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</si>
  <si>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</si>
  <si>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</si>
  <si>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</si>
  <si>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</si>
  <si>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</si>
  <si>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</si>
  <si>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</si>
  <si>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</si>
  <si>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</si>
  <si>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</si>
  <si>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</si>
  <si>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</si>
  <si>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</si>
  <si>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</si>
  <si>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</si>
  <si>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</si>
  <si>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</si>
  <si>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</si>
  <si>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</si>
  <si>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</si>
  <si>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</si>
  <si>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</si>
  <si>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</si>
  <si>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</si>
  <si>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</si>
  <si>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</si>
  <si>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</si>
  <si>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</si>
  <si>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</si>
  <si>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</si>
  <si>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</si>
  <si>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</si>
  <si>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</si>
  <si>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</si>
  <si>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</si>
  <si>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</si>
  <si>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</si>
  <si>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</si>
  <si>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</si>
  <si>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</si>
  <si>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</si>
  <si>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</si>
  <si>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</si>
  <si>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</si>
  <si>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</si>
  <si>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</si>
  <si>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</si>
  <si>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</si>
  <si>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</si>
  <si>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</si>
  <si>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</si>
  <si>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</si>
  <si>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</si>
  <si>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</si>
  <si>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</si>
  <si>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</si>
  <si>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</si>
  <si>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</si>
  <si>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</si>
  <si>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</si>
  <si>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</si>
  <si>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</si>
  <si>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</si>
  <si>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</si>
  <si>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</si>
  <si>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</si>
  <si>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</si>
  <si>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</si>
  <si>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</si>
  <si>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</si>
  <si>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</si>
  <si>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</si>
  <si>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</si>
  <si>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</si>
  <si>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</si>
  <si>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</si>
  <si>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</si>
  <si>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</si>
  <si>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</si>
  <si>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</si>
  <si>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</si>
  <si>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</si>
  <si>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</si>
  <si>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</si>
  <si>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</si>
  <si>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</si>
  <si>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</si>
  <si>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</si>
  <si>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</si>
  <si>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</si>
  <si>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</si>
  <si>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</si>
  <si>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</si>
  <si>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</si>
  <si>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</si>
  <si>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</si>
  <si>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</si>
  <si>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</si>
  <si>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</si>
  <si>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</si>
  <si>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</si>
  <si>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</si>
  <si>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</si>
  <si>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</si>
  <si>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</si>
  <si>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</si>
  <si>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</si>
  <si>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</si>
  <si>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</si>
  <si>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</si>
  <si>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</si>
  <si>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</si>
  <si>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</si>
  <si>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</si>
  <si>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</si>
  <si>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</si>
  <si>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</si>
  <si>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</si>
  <si>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</si>
  <si>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</si>
  <si>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</si>
  <si>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</si>
  <si>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</si>
  <si>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</si>
  <si>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</si>
  <si>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</si>
  <si>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</si>
  <si>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</si>
  <si>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</si>
  <si>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</si>
  <si>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</si>
  <si>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</si>
  <si>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</si>
  <si>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</si>
  <si>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</si>
  <si>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</si>
  <si>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</si>
  <si>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</si>
  <si>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</si>
  <si>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</si>
  <si>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</si>
  <si>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</si>
  <si>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</si>
  <si>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</si>
  <si>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</si>
  <si>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</si>
  <si>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</si>
  <si>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</si>
  <si>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</si>
  <si>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</si>
  <si>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</si>
  <si>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</si>
  <si>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</si>
  <si>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</si>
  <si>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</si>
  <si>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</si>
  <si>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</si>
  <si>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</si>
  <si>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</si>
  <si>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</si>
  <si>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</si>
  <si>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</si>
  <si>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</si>
  <si>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</si>
  <si>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</si>
  <si>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</si>
  <si>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</si>
  <si>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</si>
  <si>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</si>
  <si>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</si>
  <si>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</si>
  <si>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</si>
  <si>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</si>
  <si>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</si>
  <si>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</si>
  <si>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</si>
  <si>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</si>
  <si>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</si>
  <si>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</si>
  <si>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</si>
  <si>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</si>
  <si>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</si>
  <si>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</si>
  <si>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</si>
  <si>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</si>
  <si>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</si>
  <si>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</si>
  <si>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</si>
  <si>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</si>
  <si>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</si>
  <si>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</si>
  <si>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</si>
  <si>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</si>
  <si>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</si>
  <si>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</si>
  <si>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</si>
  <si>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</si>
  <si>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</si>
  <si>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</si>
  <si>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</si>
  <si>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</si>
  <si>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</si>
  <si>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</si>
  <si>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</si>
  <si>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</si>
  <si>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</si>
  <si>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</si>
  <si>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</si>
  <si>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</si>
  <si>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</si>
  <si>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</si>
  <si>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</si>
  <si>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</si>
  <si>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</si>
  <si>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</si>
  <si>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</si>
  <si>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</si>
  <si>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</si>
  <si>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</si>
  <si>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</si>
  <si>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</si>
  <si>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</si>
  <si>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</si>
  <si>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</si>
  <si>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</si>
  <si>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</si>
  <si>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</si>
  <si>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</si>
  <si>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</si>
  <si>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</si>
  <si>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</si>
  <si>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</si>
  <si>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</si>
  <si>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</si>
  <si>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</si>
  <si>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</si>
  <si>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</si>
  <si>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</si>
  <si>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</si>
  <si>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</si>
  <si>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</si>
  <si>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</si>
  <si>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</si>
  <si>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</si>
  <si>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</si>
  <si>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</si>
  <si>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</si>
  <si>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</si>
  <si>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</si>
  <si>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</si>
  <si>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</si>
  <si>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</si>
  <si>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</si>
  <si>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</si>
  <si>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</si>
  <si>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</si>
  <si>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</si>
  <si>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</si>
  <si>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</si>
  <si>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</si>
  <si>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</si>
  <si>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</si>
  <si>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</si>
  <si>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</si>
  <si>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</si>
  <si>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</si>
  <si>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</si>
  <si>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</si>
  <si>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</si>
  <si>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</si>
  <si>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</si>
  <si>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</si>
  <si>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</si>
  <si>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</si>
  <si>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</si>
  <si>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</si>
  <si>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</si>
  <si>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</si>
  <si>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</si>
  <si>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</si>
  <si>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</si>
  <si>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</si>
  <si>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</si>
  <si>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</si>
  <si>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</si>
  <si>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</si>
  <si>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</si>
  <si>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</si>
  <si>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</si>
  <si>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</si>
  <si>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</si>
  <si>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</si>
  <si>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</si>
  <si>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</si>
  <si>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</si>
  <si>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</si>
  <si>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</si>
  <si>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</si>
  <si>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</si>
  <si>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</si>
  <si>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</si>
  <si>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</si>
  <si>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</si>
  <si>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</si>
  <si>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</si>
  <si>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</si>
  <si>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</si>
  <si>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</si>
  <si>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</si>
  <si>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</si>
  <si>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</si>
  <si>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</si>
  <si>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</si>
  <si>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</si>
  <si>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</si>
  <si>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</si>
  <si>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</si>
  <si>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</si>
  <si>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</si>
  <si>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</si>
  <si>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</si>
  <si>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</si>
  <si>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</si>
  <si>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</si>
  <si>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</si>
  <si>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</si>
  <si>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</si>
  <si>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</si>
  <si>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</si>
  <si>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</si>
  <si>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</si>
  <si>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</si>
  <si>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</si>
  <si>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</si>
  <si>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</si>
  <si>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</si>
  <si>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</si>
  <si>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</si>
  <si>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</si>
  <si>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</si>
  <si>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</si>
  <si>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</si>
  <si>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</si>
  <si>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</si>
  <si>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</si>
  <si>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</si>
  <si>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</si>
  <si>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</si>
  <si>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</si>
  <si>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</si>
  <si>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</si>
  <si>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</si>
  <si>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</si>
  <si>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</si>
  <si>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</si>
  <si>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</si>
  <si>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</si>
  <si>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</si>
  <si>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</si>
  <si>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</si>
  <si>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</si>
  <si>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</si>
  <si>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</si>
  <si>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</si>
  <si>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</si>
  <si>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</si>
  <si>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</si>
  <si>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</si>
  <si>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</si>
  <si>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</si>
  <si>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</si>
  <si>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</si>
  <si>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</si>
  <si>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</si>
  <si>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</si>
  <si>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</si>
  <si>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</si>
  <si>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</si>
  <si>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</si>
  <si>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</si>
  <si>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</si>
  <si>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</si>
  <si>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</si>
  <si>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</si>
  <si>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</si>
  <si>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</si>
  <si>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</si>
  <si>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</si>
  <si>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</si>
  <si>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</si>
  <si>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</si>
  <si>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</si>
  <si>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</si>
  <si>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</si>
  <si>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</si>
  <si>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</si>
  <si>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</si>
  <si>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</si>
  <si>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</si>
  <si>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</si>
  <si>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</si>
  <si>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</si>
  <si>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</si>
  <si>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</si>
  <si>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</si>
  <si>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</si>
  <si>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</si>
  <si>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</si>
  <si>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</si>
  <si>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</si>
  <si>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</si>
  <si>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</si>
  <si>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</si>
  <si>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</si>
  <si>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</si>
  <si>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</si>
  <si>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</si>
  <si>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</si>
  <si>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</si>
  <si>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</si>
  <si>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</si>
  <si>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</si>
  <si>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</si>
  <si>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</si>
  <si>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</si>
  <si>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</si>
  <si>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</si>
  <si>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</si>
  <si>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</si>
  <si>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</si>
  <si>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</si>
  <si>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</si>
  <si>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</si>
  <si>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</si>
  <si>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</si>
  <si>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</si>
  <si>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</si>
  <si>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</si>
  <si>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</si>
  <si>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</si>
  <si>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</si>
  <si>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</si>
  <si>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</si>
  <si>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</si>
  <si>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</si>
  <si>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</si>
  <si>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</si>
  <si>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</si>
  <si>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</si>
  <si>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</si>
  <si>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</si>
  <si>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</si>
  <si>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</si>
  <si>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</si>
  <si>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</si>
  <si>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</si>
  <si>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</si>
  <si>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</si>
  <si>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</si>
  <si>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</si>
  <si>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</si>
  <si>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</si>
  <si>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</si>
  <si>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</si>
  <si>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</si>
  <si>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</si>
  <si>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</si>
  <si>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</si>
  <si>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</si>
  <si>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</si>
  <si>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</si>
  <si>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</si>
  <si>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</si>
  <si>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</si>
  <si>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</si>
  <si>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</si>
  <si>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</si>
  <si>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</si>
  <si>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</si>
  <si>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</si>
  <si>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</si>
  <si>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</si>
  <si>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</si>
  <si>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</si>
  <si>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</si>
  <si>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</si>
  <si>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</si>
  <si>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</si>
  <si>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</si>
  <si>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</si>
  <si>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</si>
  <si>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</si>
  <si>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</si>
  <si>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</si>
  <si>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</si>
  <si>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</si>
  <si>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</si>
  <si>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</si>
  <si>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</si>
  <si>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</si>
  <si>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</si>
  <si>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</si>
  <si>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</si>
  <si>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</si>
  <si>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</si>
  <si>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</si>
  <si>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</si>
  <si>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</si>
  <si>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</si>
  <si>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</si>
  <si>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</si>
  <si>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</si>
  <si>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</si>
  <si>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</si>
  <si>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</si>
  <si>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</si>
  <si>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</si>
  <si>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</si>
  <si>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</si>
  <si>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</si>
  <si>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</si>
  <si>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</si>
  <si>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</si>
  <si>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</si>
  <si>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</si>
  <si>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</si>
  <si>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</si>
  <si>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</si>
  <si>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</si>
  <si>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</si>
  <si>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</si>
  <si>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</si>
  <si>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</si>
  <si>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</si>
  <si>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</si>
  <si>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</si>
  <si>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</si>
  <si>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</si>
  <si>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</si>
  <si>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</si>
  <si>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</si>
  <si>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</si>
  <si>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</si>
  <si>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</si>
  <si>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</si>
  <si>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</si>
  <si>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</si>
  <si>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</si>
  <si>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</si>
  <si>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</si>
  <si>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</si>
  <si>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</si>
  <si>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</si>
  <si>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</si>
  <si>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</si>
  <si>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</si>
  <si>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</si>
  <si>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</si>
  <si>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</si>
  <si>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</si>
  <si>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</si>
  <si>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</si>
  <si>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</si>
  <si>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</si>
  <si>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</si>
  <si>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</si>
  <si>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</si>
  <si>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</si>
  <si>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</si>
  <si>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</si>
  <si>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</si>
  <si>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</si>
  <si>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</si>
  <si>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</si>
  <si>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</si>
  <si>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</si>
  <si>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</si>
  <si>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</si>
  <si>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</si>
  <si>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</si>
  <si>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</si>
  <si>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</si>
  <si>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</si>
  <si>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</si>
  <si>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</si>
  <si>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</si>
  <si>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</si>
  <si>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</si>
  <si>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</si>
  <si>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</si>
  <si>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</si>
  <si>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</si>
  <si>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</si>
  <si>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</si>
  <si>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</si>
  <si>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</si>
  <si>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</si>
  <si>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</si>
  <si>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</si>
  <si>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</si>
  <si>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</si>
  <si>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</si>
  <si>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</si>
  <si>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</si>
  <si>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</si>
  <si>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</si>
  <si>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</si>
  <si>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</si>
  <si>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</si>
  <si>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</si>
  <si>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</si>
  <si>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</si>
  <si>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</si>
  <si>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</si>
  <si>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</si>
  <si>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</si>
  <si>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</si>
  <si>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</si>
  <si>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</si>
  <si>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</si>
  <si>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</si>
  <si>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</si>
  <si>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</si>
  <si>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</si>
  <si>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</si>
  <si>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</si>
  <si>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</si>
  <si>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</si>
  <si>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</si>
  <si>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</si>
  <si>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</si>
  <si>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</si>
  <si>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</si>
  <si>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</si>
  <si>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</si>
  <si>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</si>
  <si>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</si>
  <si>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</si>
  <si>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</si>
  <si>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</si>
  <si>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</si>
  <si>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</si>
  <si>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</si>
  <si>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</si>
  <si>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</si>
  <si>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</si>
  <si>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</si>
  <si>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</si>
  <si>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</si>
  <si>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</si>
  <si>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</si>
  <si>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</si>
  <si>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</si>
  <si>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</si>
  <si>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</si>
  <si>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</si>
  <si>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</si>
  <si>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</si>
  <si>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</si>
  <si>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</si>
  <si>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</si>
  <si>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</si>
  <si>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</si>
  <si>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</si>
  <si>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</si>
  <si>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</si>
  <si>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</si>
  <si>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</si>
  <si>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</si>
  <si>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</si>
  <si>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</si>
  <si>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</si>
  <si>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</si>
  <si>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</si>
  <si>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</si>
  <si>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</si>
  <si>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</si>
  <si>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</si>
  <si>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</si>
  <si>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</si>
  <si>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</si>
  <si>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</si>
  <si>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</si>
  <si>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</si>
  <si>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</si>
  <si>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</si>
  <si>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</si>
  <si>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</si>
  <si>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</si>
  <si>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</si>
  <si>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</si>
  <si>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</si>
  <si>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</si>
  <si>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</si>
  <si>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</si>
  <si>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</si>
  <si>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</si>
  <si>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</si>
  <si>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</si>
  <si>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</si>
  <si>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</si>
  <si>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</si>
  <si>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</si>
  <si>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</si>
  <si>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</si>
  <si>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</si>
  <si>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</si>
  <si>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</si>
  <si>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</si>
  <si>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</si>
  <si>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</si>
  <si>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</si>
  <si>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</si>
  <si>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</si>
  <si>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</si>
  <si>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</si>
  <si>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</si>
  <si>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</si>
  <si>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</si>
  <si>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</si>
  <si>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</si>
  <si>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</si>
  <si>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</si>
  <si>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</si>
  <si>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</si>
  <si>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</si>
  <si>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</si>
  <si>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</si>
  <si>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</si>
  <si>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</si>
  <si>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</si>
  <si>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</si>
  <si>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</si>
  <si>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</si>
  <si>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</si>
  <si>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</si>
  <si>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</si>
  <si>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</si>
  <si>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</si>
  <si>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</si>
  <si>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</si>
  <si>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</si>
  <si>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</si>
  <si>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</si>
  <si>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</si>
  <si>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</si>
  <si>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</si>
  <si>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</si>
  <si>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</si>
  <si>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</si>
  <si>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</si>
  <si>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</si>
  <si>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</si>
  <si>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</si>
  <si>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</si>
  <si>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</si>
  <si>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</si>
  <si>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</si>
  <si>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</si>
  <si>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</si>
  <si>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</si>
  <si>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</si>
  <si>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</si>
  <si>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</si>
  <si>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</si>
  <si>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</si>
  <si>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</si>
  <si>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</si>
  <si>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</si>
  <si>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</si>
  <si>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</si>
  <si>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</si>
  <si>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</si>
  <si>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</si>
  <si>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</si>
  <si>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</si>
  <si>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</si>
  <si>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</si>
  <si>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</si>
  <si>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</si>
  <si>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</si>
  <si>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</si>
  <si>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</si>
  <si>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</si>
  <si>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</si>
  <si>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</si>
  <si>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</si>
  <si>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</si>
  <si>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</si>
  <si>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</si>
  <si>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</si>
  <si>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</si>
  <si>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</si>
  <si>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</si>
  <si>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</si>
  <si>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</si>
  <si>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</si>
  <si>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</si>
  <si>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</si>
  <si>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</si>
  <si>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</si>
  <si>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</si>
  <si>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</si>
  <si>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</si>
  <si>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</si>
  <si>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</si>
  <si>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</si>
  <si>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</si>
  <si>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</si>
  <si>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</si>
  <si>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</si>
  <si>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</si>
  <si>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</si>
  <si>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</si>
  <si>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</si>
  <si>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</si>
  <si>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</si>
  <si>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</si>
  <si>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</si>
  <si>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</si>
  <si>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</si>
  <si>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</si>
  <si>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</si>
  <si>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</si>
  <si>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</si>
  <si>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</si>
  <si>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</si>
  <si>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</si>
  <si>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</si>
  <si>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</si>
  <si>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</si>
  <si>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</si>
  <si>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</si>
  <si>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</si>
  <si>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</si>
  <si>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</si>
  <si>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</si>
  <si>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</si>
  <si>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</si>
  <si>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</si>
  <si>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</si>
  <si>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</si>
  <si>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</si>
  <si>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</si>
  <si>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</si>
  <si>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</si>
  <si>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</si>
  <si>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</si>
  <si>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</si>
  <si>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</si>
  <si>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</si>
  <si>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</si>
  <si>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</si>
  <si>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</si>
  <si>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</si>
  <si>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</si>
  <si>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</si>
  <si>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</si>
  <si>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</si>
  <si>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</si>
  <si>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</si>
  <si>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</si>
  <si>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</si>
  <si>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</si>
  <si>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</si>
  <si>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</si>
  <si>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</si>
  <si>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</si>
  <si>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</si>
  <si>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</si>
  <si>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</si>
  <si>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</si>
  <si>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</si>
  <si>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</si>
  <si>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</si>
  <si>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</si>
  <si>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</si>
  <si>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</si>
  <si>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</si>
  <si>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</si>
  <si>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</si>
  <si>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</si>
  <si>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</si>
  <si>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</si>
  <si>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</si>
  <si>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</si>
  <si>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</si>
  <si>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</si>
  <si>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</si>
  <si>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</si>
  <si>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</si>
  <si>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</si>
  <si>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</si>
  <si>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</si>
  <si>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</si>
  <si>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</si>
  <si>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</si>
  <si>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</si>
  <si>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</si>
  <si>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</si>
  <si>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</si>
  <si>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</si>
  <si>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</si>
  <si>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</si>
  <si>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</si>
  <si>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</si>
  <si>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</si>
  <si>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</si>
  <si>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</si>
  <si>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</si>
  <si>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</si>
  <si>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</si>
  <si>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</si>
  <si>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</si>
  <si>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</si>
  <si>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</si>
  <si>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</si>
  <si>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</si>
  <si>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</si>
  <si>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</si>
  <si>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</si>
  <si>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</si>
  <si>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</si>
  <si>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</si>
  <si>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</si>
  <si>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</si>
  <si>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</si>
  <si>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</si>
  <si>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</si>
  <si>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</si>
  <si>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</si>
  <si>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</si>
  <si>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</si>
  <si>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</si>
  <si>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</si>
  <si>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</si>
  <si>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</si>
  <si>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</si>
  <si>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</si>
  <si>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</si>
  <si>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</si>
  <si>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</si>
  <si>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</si>
  <si>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</si>
  <si>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</si>
  <si>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</si>
  <si>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</si>
  <si>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</si>
  <si>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</si>
  <si>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</si>
  <si>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</si>
  <si>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</si>
  <si>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</si>
  <si>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</si>
  <si>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</si>
  <si>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</si>
  <si>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</si>
  <si>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</si>
  <si>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</si>
  <si>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</si>
  <si>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</si>
  <si>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</si>
  <si>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</si>
  <si>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</si>
  <si>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</si>
  <si>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</si>
  <si>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</si>
  <si>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</si>
  <si>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</si>
  <si>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</si>
  <si>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</si>
  <si>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</si>
  <si>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</si>
  <si>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</si>
  <si>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</si>
  <si>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</si>
  <si>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</si>
  <si>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</si>
  <si>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</si>
  <si>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</si>
  <si>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</si>
  <si>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</si>
  <si>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</si>
  <si>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</si>
  <si>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</si>
  <si>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</si>
  <si>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</si>
  <si>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</si>
  <si>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</si>
  <si>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</si>
  <si>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</si>
  <si>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</si>
  <si>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</si>
  <si>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</si>
  <si>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</si>
  <si>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</si>
  <si>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</si>
  <si>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</si>
  <si>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</si>
  <si>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</si>
  <si>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</si>
  <si>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</si>
  <si>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</si>
  <si>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</si>
  <si>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</si>
  <si>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</si>
  <si>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</si>
  <si>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</si>
  <si>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</si>
  <si>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</si>
  <si>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</si>
  <si>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</si>
  <si>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</si>
  <si>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</si>
  <si>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</si>
  <si>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</si>
  <si>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</si>
  <si>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</si>
  <si>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</si>
  <si>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</si>
  <si>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</si>
  <si>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</si>
  <si>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</si>
  <si>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</si>
  <si>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</si>
  <si>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</si>
  <si>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</si>
  <si>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</si>
  <si>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</si>
  <si>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</si>
  <si>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</si>
  <si>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</si>
  <si>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</si>
  <si>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</si>
  <si>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</si>
  <si>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</si>
  <si>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</si>
  <si>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</si>
  <si>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</si>
  <si>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</si>
  <si>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</si>
  <si>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</si>
  <si>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</si>
  <si>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</si>
  <si>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</si>
  <si>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</si>
  <si>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</si>
  <si>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</si>
  <si>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</si>
  <si>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</si>
  <si>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</si>
  <si>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</si>
  <si>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</si>
  <si>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</si>
  <si>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</si>
  <si>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</si>
  <si>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</si>
  <si>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</si>
  <si>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</si>
  <si>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</si>
  <si>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</si>
  <si>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</si>
  <si>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</si>
  <si>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</si>
  <si>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</si>
  <si>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</si>
  <si>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</si>
  <si>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</si>
  <si>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</si>
  <si>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</si>
  <si>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</si>
  <si>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</si>
  <si>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</si>
  <si>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</si>
  <si>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</si>
  <si>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</si>
  <si>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</si>
  <si>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</si>
  <si>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</si>
  <si>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</si>
  <si>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</si>
  <si>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</si>
  <si>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</si>
  <si>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</si>
  <si>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</si>
  <si>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</si>
  <si>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</si>
  <si>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</si>
  <si>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</si>
  <si>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</si>
  <si>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</si>
  <si>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</si>
  <si>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</si>
  <si>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</si>
  <si>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</si>
  <si>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</si>
  <si>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</si>
  <si>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</si>
  <si>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</si>
  <si>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</si>
  <si>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</si>
  <si>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</si>
  <si>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</si>
  <si>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</si>
  <si>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</si>
  <si>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</si>
  <si>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</si>
  <si>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</si>
  <si>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</si>
  <si>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</si>
  <si>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</si>
  <si>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</si>
  <si>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</si>
  <si>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</si>
  <si>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</si>
  <si>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</si>
  <si>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</si>
  <si>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</si>
  <si>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</si>
  <si>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</si>
  <si>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</si>
  <si>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</si>
  <si>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</si>
  <si>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</si>
  <si>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</si>
  <si>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</si>
  <si>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</si>
  <si>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</si>
  <si>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</si>
  <si>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</si>
  <si>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</si>
  <si>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</si>
  <si>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</si>
  <si>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</si>
  <si>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</si>
  <si>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</si>
  <si>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</si>
  <si>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</si>
  <si>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</si>
  <si>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</si>
  <si>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</si>
  <si>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</si>
  <si>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</si>
  <si>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</si>
  <si>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</si>
  <si>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</si>
  <si>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</si>
  <si>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</si>
  <si>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</si>
  <si>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</si>
  <si>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</si>
  <si>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</si>
  <si>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</si>
  <si>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</si>
  <si>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</si>
  <si>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</si>
  <si>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</si>
  <si>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</si>
  <si>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</si>
  <si>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</si>
  <si>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</si>
  <si>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</si>
  <si>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</si>
  <si>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</si>
  <si>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</si>
  <si>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</si>
  <si>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</si>
  <si>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</si>
  <si>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</si>
  <si>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</si>
  <si>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</si>
  <si>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</si>
  <si>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</si>
  <si>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</si>
  <si>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</si>
  <si>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</si>
  <si>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</si>
  <si>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</si>
  <si>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</si>
  <si>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</si>
  <si>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</si>
  <si>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</si>
  <si>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</si>
  <si>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</si>
  <si>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</si>
  <si>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</si>
  <si>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</si>
  <si>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</si>
  <si>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</si>
  <si>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</si>
  <si>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</si>
  <si>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</si>
  <si>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</si>
  <si>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</si>
  <si>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</si>
  <si>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</si>
  <si>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</si>
  <si>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</si>
  <si>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</si>
  <si>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</si>
  <si>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</si>
  <si>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</si>
  <si>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</si>
  <si>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</si>
  <si>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</si>
  <si>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</si>
  <si>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</si>
  <si>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</si>
  <si>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</si>
  <si>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</si>
  <si>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</si>
  <si>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</si>
  <si>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</si>
  <si>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</si>
  <si>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</si>
  <si>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</si>
  <si>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</si>
  <si>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</si>
  <si>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</si>
  <si>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</si>
  <si>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</si>
  <si>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</si>
  <si>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</si>
  <si>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</si>
  <si>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</si>
  <si>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</si>
  <si>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</si>
  <si>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</si>
  <si>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</si>
  <si>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</si>
  <si>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</si>
  <si>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</si>
  <si>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</si>
  <si>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</si>
  <si>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</si>
  <si>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</si>
  <si>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</si>
  <si>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</si>
  <si>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</si>
  <si>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</si>
  <si>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</si>
  <si>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</si>
  <si>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</si>
  <si>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</si>
  <si>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</si>
  <si>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</si>
  <si>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</si>
  <si>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</si>
  <si>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</si>
  <si>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</si>
  <si>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</si>
  <si>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</si>
  <si>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</si>
  <si>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</si>
  <si>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</si>
  <si>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</si>
  <si>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</si>
  <si>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</si>
  <si>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</si>
  <si>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</si>
  <si>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</si>
  <si>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</si>
  <si>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</si>
  <si>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</si>
  <si>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</si>
  <si>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</si>
  <si>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</si>
  <si>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</si>
  <si>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</si>
  <si>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</si>
  <si>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</si>
  <si>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</si>
  <si>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</si>
  <si>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</si>
  <si>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</si>
  <si>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</si>
  <si>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</si>
  <si>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</si>
  <si>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</si>
  <si>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</si>
  <si>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</si>
  <si>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</si>
  <si>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</si>
  <si>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</si>
  <si>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</si>
  <si>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</si>
  <si>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</si>
  <si>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</si>
  <si>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</si>
  <si>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</si>
  <si>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</si>
  <si>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</si>
  <si>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</si>
  <si>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</si>
  <si>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</si>
  <si>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</si>
  <si>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</si>
  <si>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</si>
  <si>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</si>
  <si>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</si>
  <si>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</si>
  <si>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</si>
  <si>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</si>
  <si>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</si>
  <si>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</si>
  <si>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</si>
  <si>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</si>
  <si>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</si>
  <si>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</si>
  <si>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</si>
  <si>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</si>
  <si>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</si>
  <si>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</si>
  <si>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</si>
  <si>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</si>
  <si>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</si>
  <si>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</si>
  <si>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</si>
  <si>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</si>
  <si>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</si>
  <si>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</si>
  <si>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</si>
  <si>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</si>
  <si>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</si>
  <si>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</si>
  <si>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</si>
  <si>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</si>
  <si>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</si>
  <si>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</si>
  <si>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</si>
  <si>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</si>
  <si>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</si>
  <si>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</si>
  <si>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</si>
  <si>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</si>
  <si>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</si>
  <si>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</si>
  <si>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</si>
  <si>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</si>
  <si>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</si>
  <si>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</si>
  <si>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</si>
  <si>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</si>
  <si>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</si>
  <si>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</si>
  <si>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</si>
  <si>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</si>
  <si>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</si>
  <si>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</si>
  <si>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</si>
  <si>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</si>
  <si>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</si>
  <si>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</si>
  <si>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</si>
  <si>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</si>
  <si>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</si>
  <si>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</si>
  <si>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</si>
  <si>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</si>
  <si>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</si>
  <si>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</si>
  <si>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</si>
  <si>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</si>
  <si>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</si>
  <si>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</si>
  <si>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</si>
  <si>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</si>
  <si>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</si>
  <si>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</si>
  <si>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</si>
  <si>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</si>
  <si>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</si>
  <si>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</si>
  <si>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</si>
  <si>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</si>
  <si>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</si>
  <si>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</si>
  <si>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</si>
  <si>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</si>
  <si>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</si>
  <si>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</si>
  <si>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</si>
  <si>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</si>
  <si>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</si>
  <si>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</si>
  <si>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</si>
  <si>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</si>
  <si>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</si>
  <si>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</si>
  <si>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</si>
  <si>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</si>
  <si>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</si>
  <si>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</si>
  <si>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</si>
  <si>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</si>
  <si>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</si>
  <si>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</si>
  <si>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</si>
  <si>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</si>
  <si>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</si>
  <si>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</si>
  <si>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</si>
  <si>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</si>
  <si>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</si>
  <si>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</si>
  <si>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</si>
  <si>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</si>
  <si>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</si>
  <si>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</si>
  <si>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</si>
  <si>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</si>
  <si>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</si>
  <si>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</si>
  <si>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</si>
  <si>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</si>
  <si>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</si>
  <si>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</si>
  <si>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</si>
  <si>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</si>
  <si>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</si>
  <si>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</si>
  <si>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</si>
  <si>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</si>
  <si>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</si>
  <si>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</si>
  <si>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</si>
  <si>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</si>
  <si>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</si>
  <si>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</si>
  <si>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</si>
  <si>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</si>
  <si>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</si>
  <si>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</si>
  <si>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</si>
  <si>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</si>
  <si>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</si>
  <si>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</si>
  <si>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</si>
  <si>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</si>
  <si>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</si>
  <si>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</si>
  <si>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</si>
  <si>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</si>
  <si>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</si>
  <si>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</si>
  <si>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</si>
  <si>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</si>
  <si>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</si>
  <si>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</si>
  <si>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</si>
  <si>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</si>
  <si>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</si>
  <si>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</si>
  <si>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</si>
  <si>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</si>
  <si>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</si>
  <si>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</si>
  <si>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</si>
  <si>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</si>
  <si>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</si>
  <si>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</si>
  <si>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</si>
  <si>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</si>
  <si>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</si>
  <si>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</si>
  <si>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</si>
  <si>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</si>
  <si>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</si>
  <si>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</si>
  <si>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</si>
  <si>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</si>
  <si>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</si>
  <si>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</si>
  <si>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</si>
  <si>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</si>
  <si>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</si>
  <si>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</si>
  <si>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</si>
  <si>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</si>
  <si>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</si>
  <si>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</si>
  <si>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</si>
  <si>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</si>
  <si>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</si>
  <si>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</si>
  <si>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</si>
  <si>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</si>
  <si>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</si>
  <si>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</si>
  <si>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</si>
  <si>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</si>
  <si>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</si>
  <si>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</si>
  <si>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</si>
  <si>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</si>
  <si>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</si>
  <si>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</si>
  <si>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</si>
  <si>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</si>
  <si>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</si>
  <si>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</si>
  <si>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</si>
  <si>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</si>
  <si>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</si>
  <si>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</si>
  <si>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</si>
  <si>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</si>
  <si>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</si>
  <si>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</si>
  <si>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</si>
  <si>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</si>
  <si>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</si>
  <si>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</si>
  <si>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</si>
  <si>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</si>
  <si>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</si>
  <si>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</si>
  <si>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</si>
  <si>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</si>
  <si>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</si>
  <si>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</si>
  <si>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</si>
  <si>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</si>
  <si>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</si>
  <si>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</si>
  <si>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</si>
  <si>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</si>
  <si>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</si>
  <si>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</si>
  <si>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</si>
  <si>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</si>
  <si>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</si>
  <si>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</si>
  <si>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</si>
  <si>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</si>
  <si>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</si>
  <si>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</si>
  <si>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</si>
  <si>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</si>
  <si>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</si>
  <si>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</si>
  <si>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</si>
  <si>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</si>
  <si>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</si>
  <si>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</si>
  <si>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</si>
  <si>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</si>
  <si>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</si>
  <si>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</si>
  <si>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</si>
  <si>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</si>
  <si>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</si>
  <si>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</si>
  <si>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</si>
  <si>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</si>
  <si>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</si>
  <si>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</si>
  <si>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</si>
  <si>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</si>
  <si>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</si>
  <si>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</si>
  <si>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</si>
  <si>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</si>
  <si>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</si>
  <si>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</si>
  <si>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</si>
  <si>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</si>
  <si>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</si>
  <si>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</si>
  <si>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</si>
  <si>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</si>
  <si>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</si>
  <si>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</si>
  <si>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</si>
  <si>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</si>
  <si>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</si>
  <si>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</si>
  <si>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</si>
  <si>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</si>
  <si>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</si>
  <si>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</si>
  <si>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</si>
  <si>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</si>
  <si>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</si>
  <si>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</si>
  <si>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</si>
  <si>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</si>
  <si>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</si>
  <si>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</si>
  <si>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</si>
  <si>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</si>
  <si>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</si>
  <si>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</si>
  <si>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</si>
  <si>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</si>
  <si>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</si>
  <si>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</si>
  <si>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</si>
  <si>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</si>
  <si>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</si>
  <si>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</si>
  <si>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</si>
  <si>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</si>
  <si>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</si>
  <si>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</si>
  <si>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</si>
  <si>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</si>
  <si>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</si>
  <si>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</si>
  <si>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</si>
  <si>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</si>
  <si>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</si>
  <si>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</si>
  <si>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</si>
  <si>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</si>
  <si>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</si>
  <si>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</si>
  <si>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</si>
  <si>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</si>
  <si>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</si>
  <si>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</si>
  <si>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</si>
  <si>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</si>
  <si>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</si>
  <si>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</si>
  <si>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</si>
  <si>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</si>
  <si>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</si>
  <si>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</si>
  <si>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</si>
  <si>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</si>
  <si>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</si>
  <si>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</si>
  <si>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</si>
  <si>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</si>
  <si>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</si>
  <si>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</si>
  <si>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</si>
  <si>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</si>
  <si>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</si>
  <si>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</si>
  <si>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</si>
  <si>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</si>
  <si>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</si>
  <si>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</si>
  <si>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</si>
  <si>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</si>
  <si>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</si>
  <si>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</si>
  <si>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</si>
  <si>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</si>
  <si>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</si>
  <si>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</si>
  <si>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</si>
  <si>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</si>
  <si>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</si>
  <si>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</si>
  <si>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</si>
  <si>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</si>
  <si>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</si>
  <si>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</si>
  <si>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</si>
  <si>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</si>
  <si>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</si>
  <si>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</si>
  <si>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</si>
  <si>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</si>
  <si>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</si>
  <si>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</si>
  <si>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</si>
  <si>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</si>
  <si>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</si>
  <si>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</si>
  <si>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</si>
  <si>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</si>
  <si>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</si>
  <si>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</si>
  <si>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</si>
  <si>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</si>
  <si>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</si>
  <si>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</si>
  <si>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</si>
  <si>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</si>
  <si>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</si>
  <si>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</si>
  <si>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</si>
  <si>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</si>
  <si>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</si>
  <si>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</si>
  <si>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</si>
  <si>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</si>
  <si>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</si>
  <si>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</si>
  <si>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</si>
  <si>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</si>
  <si>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</si>
  <si>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</si>
  <si>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</si>
  <si>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</si>
  <si>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</si>
  <si>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</si>
  <si>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</si>
  <si>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</si>
  <si>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</si>
  <si>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</si>
  <si>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</si>
  <si>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</si>
  <si>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</si>
  <si>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</si>
  <si>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</si>
  <si>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</si>
  <si>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</si>
  <si>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</si>
  <si>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</si>
  <si>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</si>
  <si>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</si>
  <si>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</si>
  <si>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</si>
  <si>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</si>
  <si>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</si>
  <si>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</si>
  <si>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</si>
  <si>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</si>
  <si>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</si>
  <si>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</si>
  <si>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</si>
  <si>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</si>
  <si>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</si>
  <si>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</si>
  <si>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</si>
  <si>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</si>
  <si>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</si>
  <si>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</si>
  <si>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</si>
  <si>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</si>
  <si>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</si>
  <si>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</si>
  <si>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</si>
  <si>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</si>
  <si>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</si>
  <si>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</si>
  <si>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</si>
  <si>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</si>
  <si>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</si>
  <si>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</si>
  <si>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</si>
  <si>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</si>
  <si>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</si>
  <si>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</si>
  <si>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</si>
  <si>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</si>
  <si>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</si>
  <si>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</si>
  <si>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</si>
  <si>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</si>
  <si>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</si>
  <si>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</si>
  <si>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</si>
  <si>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</si>
  <si>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</si>
  <si>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</si>
  <si>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</si>
  <si>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</si>
  <si>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</si>
  <si>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</si>
  <si>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</si>
  <si>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</si>
  <si>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</si>
  <si>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</si>
  <si>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</si>
  <si>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</si>
  <si>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</si>
  <si>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</si>
  <si>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</si>
  <si>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</si>
  <si>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</si>
  <si>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</si>
  <si>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</si>
  <si>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</si>
  <si>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</si>
  <si>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</si>
  <si>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</si>
  <si>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</si>
  <si>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</si>
  <si>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</si>
  <si>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</si>
  <si>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</si>
  <si>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</si>
  <si>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</si>
  <si>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</si>
  <si>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</si>
  <si>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</si>
  <si>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</si>
  <si>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</si>
  <si>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</si>
  <si>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</si>
  <si>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</si>
  <si>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</si>
  <si>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</si>
  <si>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</si>
  <si>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</si>
  <si>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</si>
  <si>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</si>
  <si>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</si>
  <si>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</si>
  <si>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</si>
  <si>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</si>
  <si>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</si>
  <si>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</si>
  <si>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</si>
  <si>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</si>
  <si>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</si>
  <si>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</si>
  <si>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</si>
  <si>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</si>
  <si>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</si>
  <si>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</si>
  <si>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</si>
  <si>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</si>
  <si>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</si>
  <si>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</si>
  <si>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</si>
  <si>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</si>
  <si>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</si>
  <si>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</si>
  <si>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</si>
  <si>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</si>
  <si>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</si>
  <si>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</si>
  <si>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</si>
  <si>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</si>
  <si>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</si>
  <si>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</si>
  <si>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</si>
  <si>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</si>
  <si>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</si>
  <si>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</si>
  <si>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</si>
  <si>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</si>
  <si>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</si>
  <si>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</si>
  <si>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</si>
  <si>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</si>
  <si>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</si>
  <si>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</si>
  <si>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</si>
  <si>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</si>
  <si>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</si>
  <si>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</si>
  <si>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</si>
  <si>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</si>
  <si>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</si>
  <si>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</si>
  <si>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</si>
  <si>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</si>
  <si>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</si>
  <si>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</si>
  <si>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</si>
  <si>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</si>
  <si>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</si>
  <si>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</si>
  <si>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</si>
  <si>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</si>
  <si>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</si>
  <si>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</si>
  <si>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</si>
  <si>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</si>
  <si>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</si>
  <si>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</si>
  <si>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</si>
  <si>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</si>
  <si>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</si>
  <si>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</si>
  <si>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</si>
  <si>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</si>
  <si>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</si>
  <si>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</si>
  <si>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</si>
  <si>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</si>
  <si>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</si>
  <si>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</si>
  <si>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</si>
  <si>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</si>
  <si>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</si>
  <si>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</si>
  <si>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</si>
  <si>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</si>
  <si>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</si>
  <si>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</si>
  <si>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</si>
  <si>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</si>
  <si>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</si>
  <si>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</si>
  <si>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</si>
  <si>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</si>
  <si>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</si>
  <si>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</si>
  <si>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</si>
  <si>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</si>
  <si>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</si>
  <si>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</si>
  <si>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</si>
  <si>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</si>
  <si>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</si>
  <si>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</si>
  <si>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</si>
  <si>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</si>
  <si>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</si>
  <si>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</si>
  <si>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</si>
  <si>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</si>
  <si>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</si>
  <si>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</si>
  <si>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</si>
  <si>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</si>
  <si>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</si>
  <si>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</si>
  <si>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</si>
  <si>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</si>
  <si>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</si>
  <si>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</si>
  <si>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</si>
  <si>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</si>
  <si>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</si>
  <si>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</si>
  <si>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</si>
  <si>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</si>
  <si>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</si>
  <si>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</si>
  <si>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</si>
  <si>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</si>
  <si>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</si>
  <si>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</si>
  <si>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</si>
  <si>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</si>
  <si>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</si>
  <si>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</si>
  <si>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</si>
  <si>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</si>
  <si>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</si>
  <si>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</si>
  <si>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</si>
  <si>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</si>
  <si>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</si>
  <si>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</si>
  <si>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</si>
  <si>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</si>
  <si>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</si>
  <si>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</si>
  <si>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</si>
  <si>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</si>
  <si>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</si>
  <si>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</si>
  <si>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</si>
  <si>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</si>
  <si>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</si>
  <si>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</si>
  <si>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</si>
  <si>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</si>
  <si>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</si>
  <si>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</si>
  <si>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</si>
  <si>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</si>
  <si>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</si>
  <si>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</si>
  <si>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</si>
  <si>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</si>
  <si>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</si>
  <si>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</si>
  <si>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</si>
  <si>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</si>
  <si>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</si>
  <si>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</si>
  <si>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</si>
  <si>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</si>
  <si>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</si>
  <si>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</si>
  <si>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</si>
  <si>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</si>
  <si>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</si>
  <si>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</si>
  <si>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</si>
  <si>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</si>
  <si>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</si>
  <si>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</si>
  <si>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</si>
  <si>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</si>
  <si>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</si>
  <si>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</si>
  <si>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</si>
  <si>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</si>
  <si>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</si>
  <si>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</si>
  <si>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</si>
  <si>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</si>
  <si>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</si>
  <si>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</si>
  <si>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</si>
  <si>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</si>
  <si>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</si>
  <si>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</si>
  <si>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</si>
  <si>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</si>
  <si>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</si>
  <si>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</si>
  <si>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</si>
  <si>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</si>
  <si>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</si>
  <si>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</si>
  <si>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</si>
  <si>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</si>
  <si>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</si>
  <si>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</si>
  <si>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</si>
  <si>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</si>
  <si>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</si>
  <si>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</si>
  <si>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</si>
  <si>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</si>
  <si>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</si>
  <si>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</si>
  <si>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</si>
  <si>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</si>
  <si>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</si>
  <si>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</si>
  <si>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</si>
  <si>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</si>
  <si>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</si>
  <si>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</si>
  <si>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</si>
  <si>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</si>
  <si>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</si>
  <si>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</si>
  <si>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</si>
  <si>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</si>
  <si>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</si>
  <si>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</si>
  <si>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</si>
  <si>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</si>
  <si>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</si>
  <si>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</si>
  <si>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</si>
  <si>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</si>
  <si>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</si>
  <si>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</si>
  <si>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</si>
  <si>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</si>
  <si>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</si>
  <si>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</si>
  <si>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</si>
  <si>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</si>
  <si>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</si>
  <si>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</si>
  <si>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</si>
  <si>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</si>
  <si>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</si>
  <si>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</si>
  <si>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</si>
  <si>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</si>
  <si>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</si>
  <si>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</si>
  <si>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</si>
  <si>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</si>
  <si>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</si>
  <si>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</si>
  <si>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</si>
  <si>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</si>
  <si>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</si>
  <si>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</si>
  <si>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</si>
  <si>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</si>
  <si>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</si>
  <si>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</si>
  <si>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</si>
  <si>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</si>
  <si>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</si>
  <si>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</si>
  <si>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</si>
  <si>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</si>
  <si>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</si>
  <si>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</si>
  <si>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</si>
  <si>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</si>
  <si>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</si>
  <si>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</si>
  <si>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</si>
  <si>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</si>
  <si>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</si>
  <si>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</si>
  <si>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</si>
  <si>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</si>
  <si>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</si>
  <si>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</si>
  <si>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</si>
  <si>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</si>
  <si>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</si>
  <si>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</si>
  <si>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</si>
  <si>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</si>
  <si>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</si>
  <si>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</si>
  <si>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</si>
  <si>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</si>
  <si>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</si>
  <si>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</si>
  <si>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</si>
  <si>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</si>
  <si>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</si>
  <si>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</si>
  <si>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</si>
  <si>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</si>
  <si>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</si>
  <si>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</si>
  <si>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</si>
  <si>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</si>
  <si>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</si>
  <si>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</si>
  <si>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</si>
  <si>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</si>
  <si>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</si>
  <si>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</si>
  <si>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</si>
  <si>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</si>
  <si>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</si>
  <si>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</si>
  <si>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</si>
  <si>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</si>
  <si>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</si>
  <si>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</si>
  <si>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</si>
  <si>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</si>
  <si>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</si>
  <si>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</si>
  <si>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</si>
  <si>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</si>
  <si>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</si>
  <si>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</si>
  <si>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</si>
  <si>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</si>
  <si>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</si>
  <si>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</si>
  <si>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</si>
  <si>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</si>
  <si>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</si>
  <si>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</si>
  <si>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</si>
  <si>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</si>
  <si>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</si>
  <si>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</si>
  <si>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</si>
  <si>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</si>
  <si>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</si>
  <si>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</si>
  <si>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</si>
  <si>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</si>
  <si>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AURELIA MARQUIS, FRANCOIS EVENS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</si>
  <si>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</si>
  <si>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</si>
  <si>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</si>
  <si>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</si>
  <si>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06188500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</si>
  <si>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</si>
  <si>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</si>
  <si>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</si>
  <si>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t>
  </si>
  <si>
    <t xml:space="preserve">NOM_PRELEV_DETERM</t>
  </si>
  <si>
    <t xml:space="preserve">AQUASCOP BIOLOGIE site de Monptellier</t>
  </si>
  <si>
    <t xml:space="preserve">LB_STATION</t>
  </si>
  <si>
    <t xml:space="preserve">ORB A VILLENEUVE-LES-BEZIERS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</si>
  <si>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</si>
  <si>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</si>
  <si>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</si>
  <si>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</si>
  <si>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</si>
  <si>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</si>
  <si>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</si>
  <si>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</si>
  <si>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</si>
  <si>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</si>
  <si>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</si>
  <si>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</si>
  <si>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</si>
  <si>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</si>
  <si>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</si>
  <si>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</si>
  <si>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</si>
  <si>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</si>
  <si>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</si>
  <si>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</si>
  <si>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</si>
  <si>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</si>
  <si>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</si>
  <si>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</si>
  <si>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</si>
  <si>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</si>
  <si>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</si>
  <si>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</si>
  <si>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</si>
  <si>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</si>
  <si>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</si>
  <si>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</si>
  <si>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</si>
  <si>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</si>
  <si>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</si>
  <si>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</si>
  <si>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</si>
  <si>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</si>
  <si>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</si>
  <si>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</si>
  <si>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</si>
  <si>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</si>
  <si>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</si>
  <si>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</si>
  <si>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</si>
  <si>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</si>
  <si>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</si>
  <si>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</si>
  <si>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</si>
  <si>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</si>
  <si>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</si>
  <si>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</si>
  <si>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</si>
  <si>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</si>
  <si>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</si>
  <si>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</si>
  <si>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</si>
  <si>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</si>
  <si>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</si>
  <si>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</si>
  <si>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</si>
  <si>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</si>
  <si>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</si>
  <si>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</si>
  <si>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</si>
  <si>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</si>
  <si>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</si>
  <si>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</si>
  <si>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</si>
  <si>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</si>
  <si>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</si>
  <si>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</si>
  <si>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</si>
  <si>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</si>
  <si>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</si>
  <si>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</si>
  <si>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</si>
  <si>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</si>
  <si>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</si>
  <si>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</si>
  <si>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</si>
  <si>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</si>
  <si>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</si>
  <si>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</si>
  <si>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</si>
  <si>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</si>
  <si>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</si>
  <si>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</si>
  <si>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</si>
  <si>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</si>
  <si>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</si>
  <si>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</si>
  <si>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</si>
  <si>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(Polysiphonia)</t>
  </si>
  <si>
    <t xml:space="preserve">Polysiphonia sp.</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</si>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</sst>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0" colorId="64" zoomScale="90" zoomScaleNormal="90" zoomScalePageLayoutView="100" workbookViewId="0">
      <selection pane="topLeft" activeCell="D105" activeCellId="0" sqref="D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720640</v>
      </c>
      <c r="G10" s="25"/>
      <c r="H10" s="25"/>
    </row>
    <row r="11" customFormat="false" ht="15" hidden="false" customHeight="false" outlineLevel="0" collapsed="false">
      <c r="A11" s="26" t="s">
        <v>5183</v>
      </c>
      <c r="B11" s="30" t="n">
        <v>43742</v>
      </c>
      <c r="D11" s="26" t="s">
        <v>5184</v>
      </c>
      <c r="E11" s="29" t="n">
        <v>6245752</v>
      </c>
      <c r="G11" s="25"/>
      <c r="H11" s="25"/>
    </row>
    <row r="12" customFormat="false" ht="15" hidden="false" customHeight="false" outlineLevel="0" collapsed="false">
      <c r="A12" s="26" t="s">
        <v>5185</v>
      </c>
      <c r="B12" s="29" t="s">
        <v>5186</v>
      </c>
      <c r="D12" s="26" t="s">
        <v>5187</v>
      </c>
      <c r="E12" s="29" t="n">
        <v>720681</v>
      </c>
      <c r="G12" s="25"/>
      <c r="H12" s="25"/>
    </row>
    <row r="13" customFormat="false" ht="17.25" hidden="false" customHeight="true" outlineLevel="0" collapsed="false">
      <c r="A13" s="12"/>
      <c r="B13" s="31"/>
      <c r="D13" s="26" t="s">
        <v>5188</v>
      </c>
      <c r="E13" s="29" t="n">
        <v>6245662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720640</v>
      </c>
    </row>
    <row r="18" customFormat="false" ht="15" hidden="false" customHeight="false" outlineLevel="0" collapsed="false">
      <c r="A18" s="36"/>
      <c r="B18" s="37" t="s">
        <v>5196</v>
      </c>
      <c r="C18" s="38" t="n">
        <f aca="false">E11</f>
        <v>6245752</v>
      </c>
    </row>
    <row r="19" customFormat="false" ht="15" hidden="false" customHeight="false" outlineLevel="0" collapsed="false">
      <c r="A19" s="33" t="s">
        <v>5197</v>
      </c>
      <c r="B19" s="39" t="n">
        <v>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41.1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95</v>
      </c>
      <c r="D35" s="52" t="s">
        <v>5215</v>
      </c>
      <c r="E35" s="53" t="n">
        <v>5</v>
      </c>
    </row>
    <row r="36" s="56" customFormat="true" ht="15" hidden="false" customHeight="true" outlineLevel="0" collapsed="false">
      <c r="A36" s="54" t="s">
        <v>5216</v>
      </c>
      <c r="B36" s="34" t="n">
        <v>100</v>
      </c>
      <c r="C36" s="50"/>
      <c r="D36" s="55" t="s">
        <v>5217</v>
      </c>
      <c r="E36" s="34" t="n">
        <v>200</v>
      </c>
    </row>
    <row r="37" s="56" customFormat="true" ht="15" hidden="false" customHeight="true" outlineLevel="0" collapsed="false">
      <c r="A37" s="54" t="s">
        <v>5218</v>
      </c>
      <c r="B37" s="34" t="n">
        <v>41.1</v>
      </c>
      <c r="C37" s="50"/>
      <c r="D37" s="55" t="s">
        <v>5219</v>
      </c>
      <c r="E37" s="34" t="n">
        <v>1</v>
      </c>
    </row>
    <row r="38" s="56" customFormat="true" ht="15" hidden="false" customHeight="true" outlineLevel="0" collapsed="false">
      <c r="A38" s="54" t="s">
        <v>5220</v>
      </c>
      <c r="B38" s="34"/>
      <c r="C38" s="50"/>
      <c r="D38" s="55" t="s">
        <v>5220</v>
      </c>
      <c r="E38" s="34" t="n">
        <v>18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5</v>
      </c>
      <c r="C43" s="50"/>
      <c r="D43" s="19" t="s">
        <v>5225</v>
      </c>
      <c r="E43" s="61" t="n">
        <v>3</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2</v>
      </c>
    </row>
    <row r="58" s="17" customFormat="true" ht="15" hidden="false" customHeight="false" outlineLevel="0" collapsed="false">
      <c r="A58" s="33" t="s">
        <v>5238</v>
      </c>
      <c r="B58" s="62" t="n">
        <v>2</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t="n">
        <v>4</v>
      </c>
      <c r="C60" s="50"/>
      <c r="D60" s="26" t="s">
        <v>5240</v>
      </c>
      <c r="E60" s="62" t="n">
        <v>3</v>
      </c>
    </row>
    <row r="61" s="17" customFormat="true" ht="15" hidden="false" customHeight="false" outlineLevel="0" collapsed="false">
      <c r="A61" s="33" t="s">
        <v>5241</v>
      </c>
      <c r="B61" s="62" t="n">
        <v>4</v>
      </c>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4</v>
      </c>
      <c r="C65" s="50"/>
      <c r="D65" s="19" t="s">
        <v>5243</v>
      </c>
      <c r="E65" s="61" t="n">
        <v>5</v>
      </c>
    </row>
    <row r="66" s="17" customFormat="true" ht="15" hidden="false" customHeight="false" outlineLevel="0" collapsed="false">
      <c r="A66" s="33" t="s">
        <v>5244</v>
      </c>
      <c r="B66" s="62" t="n">
        <v>4</v>
      </c>
      <c r="C66" s="50"/>
      <c r="D66" s="26" t="s">
        <v>5244</v>
      </c>
      <c r="E66" s="62" t="n">
        <v>3</v>
      </c>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c r="C76" s="50"/>
      <c r="D76" s="26" t="s">
        <v>5252</v>
      </c>
      <c r="E76" s="62" t="n">
        <v>3</v>
      </c>
    </row>
    <row r="77" s="17" customFormat="true" ht="15" hidden="false" customHeight="false" outlineLevel="0" collapsed="false">
      <c r="A77" s="33" t="s">
        <v>5253</v>
      </c>
      <c r="B77" s="62" t="n">
        <v>5</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3</v>
      </c>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373</v>
      </c>
      <c r="B97" s="79" t="str">
        <f aca="false">IF(A97="NEWCOD",IF(ISBLANK(G97),"renseigner le champ 'Nouveau taxon'",G97),VLOOKUP(A97,'Ref Taxo'!A:B,2,FALSE()))</f>
        <v>Bangia</v>
      </c>
      <c r="C97" s="80" t="n">
        <f aca="false">IF(A97="NEWCOD",IF(ISBLANK(H97),"NoCod",H97),VLOOKUP(A97,'Ref Taxo'!A:D,4,FALSE()))</f>
        <v>1153</v>
      </c>
      <c r="D97" s="81"/>
      <c r="E97" s="82" t="n">
        <v>0.01</v>
      </c>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1.08</v>
      </c>
      <c r="E98" s="82" t="n">
        <v>0.1</v>
      </c>
      <c r="F98" s="82" t="s">
        <v>5274</v>
      </c>
      <c r="G98" s="85"/>
      <c r="H98" s="86"/>
    </row>
    <row r="99" customFormat="false" ht="15" hidden="false" customHeight="false" outlineLevel="0" collapsed="false">
      <c r="A99" s="78" t="s">
        <v>1174</v>
      </c>
      <c r="B99" s="79" t="str">
        <f aca="false">IF(A99="NEWCOD",IF(ISBLANK(G99),"renseigner le champ 'Nouveau taxon'",G99),VLOOKUP(A99,'Ref Taxo'!A:B,2,FALSE()))</f>
        <v>Compsopogon</v>
      </c>
      <c r="C99" s="80" t="n">
        <f aca="false">IF(A99="NEWCOD",IF(ISBLANK(H99),"NoCod",H99),VLOOKUP(A99,'Ref Taxo'!A:D,4,FALSE()))</f>
        <v>6071</v>
      </c>
      <c r="D99" s="81" t="n">
        <v>0.36</v>
      </c>
      <c r="E99" s="82"/>
      <c r="F99" s="82" t="s">
        <v>5274</v>
      </c>
      <c r="G99" s="85"/>
      <c r="H99" s="86"/>
    </row>
    <row r="100" customFormat="false" ht="15" hidden="false" customHeight="false" outlineLevel="0" collapsed="false">
      <c r="A100" s="78" t="s">
        <v>1687</v>
      </c>
      <c r="B100" s="79" t="str">
        <f aca="false">IF(A100="NEWCOD",IF(ISBLANK(G100),"renseigner le champ 'Nouveau taxon'",G100),VLOOKUP(A100,'Ref Taxo'!A:B,2,FALSE()))</f>
        <v>Enteromorpha</v>
      </c>
      <c r="C100" s="80" t="n">
        <f aca="false">IF(A100="NEWCOD",IF(ISBLANK(H100),"NoCod",H100),VLOOKUP(A100,'Ref Taxo'!A:D,4,FALSE()))</f>
        <v>1144</v>
      </c>
      <c r="D100" s="81" t="n">
        <v>1.71</v>
      </c>
      <c r="E100" s="82" t="n">
        <v>0.01</v>
      </c>
      <c r="F100" s="82" t="s">
        <v>5274</v>
      </c>
      <c r="G100" s="85"/>
      <c r="H100" s="86"/>
    </row>
    <row r="101" customFormat="false" ht="15" hidden="false" customHeight="false" outlineLevel="0" collapsed="false">
      <c r="A101" s="78" t="s">
        <v>1987</v>
      </c>
      <c r="B101" s="79" t="str">
        <f aca="false">IF(A101="NEWCOD",IF(ISBLANK(G101),"renseigner le champ 'Nouveau taxon'",G101),VLOOKUP(A101,'Ref Taxo'!A:B,2,FALSE()))</f>
        <v>Fragilaria</v>
      </c>
      <c r="C101" s="80" t="n">
        <f aca="false">IF(A101="NEWCOD",IF(ISBLANK(H101),"NoCod",H101),VLOOKUP(A101,'Ref Taxo'!A:D,4,FALSE()))</f>
        <v>9533</v>
      </c>
      <c r="D101" s="81" t="n">
        <v>0.05</v>
      </c>
      <c r="E101" s="82"/>
      <c r="F101" s="82" t="s">
        <v>5274</v>
      </c>
      <c r="G101" s="85"/>
      <c r="H101" s="86"/>
    </row>
    <row r="102" customFormat="false" ht="15" hidden="false" customHeight="false" outlineLevel="0" collapsed="false">
      <c r="A102" s="78" t="s">
        <v>2920</v>
      </c>
      <c r="B102" s="79" t="str">
        <f aca="false">IF(A102="NEWCOD",IF(ISBLANK(G102),"renseigner le champ 'Nouveau taxon'",G102),VLOOKUP(A102,'Ref Taxo'!A:B,2,FALSE()))</f>
        <v>Microspora</v>
      </c>
      <c r="C102" s="80" t="n">
        <f aca="false">IF(A102="NEWCOD",IF(ISBLANK(H102),"NoCod",H102),VLOOKUP(A102,'Ref Taxo'!A:D,4,FALSE()))</f>
        <v>1132</v>
      </c>
      <c r="D102" s="81"/>
      <c r="E102" s="82" t="n">
        <v>0.05</v>
      </c>
      <c r="F102" s="82" t="s">
        <v>5274</v>
      </c>
      <c r="G102" s="85"/>
      <c r="H102" s="86"/>
    </row>
    <row r="103" customFormat="false" ht="15" hidden="false" customHeight="false" outlineLevel="0" collapsed="false">
      <c r="A103" s="78" t="s">
        <v>5275</v>
      </c>
      <c r="B103" s="79" t="s">
        <v>5276</v>
      </c>
      <c r="C103" s="80" t="n">
        <v>24833</v>
      </c>
      <c r="D103" s="81" t="n">
        <v>10.09</v>
      </c>
      <c r="E103" s="82"/>
      <c r="F103" s="82" t="s">
        <v>5274</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0.05</v>
      </c>
      <c r="E104" s="82" t="n">
        <v>0.01</v>
      </c>
      <c r="F104" s="82" t="s">
        <v>5274</v>
      </c>
      <c r="G104" s="85"/>
      <c r="H104" s="86"/>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c r="E105" s="82" t="n">
        <v>0.03</v>
      </c>
      <c r="F105" s="82" t="s">
        <v>5274</v>
      </c>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c r="E106" s="82" t="n">
        <v>0.01</v>
      </c>
      <c r="F106" s="82" t="s">
        <v>5274</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c r="E107" s="82" t="n">
        <v>0.01</v>
      </c>
      <c r="F107" s="82" t="s">
        <v>5274</v>
      </c>
      <c r="G107" s="85"/>
      <c r="H107" s="86"/>
    </row>
    <row r="108" customFormat="false" ht="15" hidden="false" customHeight="false" outlineLevel="0" collapsed="false">
      <c r="A108" s="78" t="s">
        <v>4750</v>
      </c>
      <c r="B108" s="79" t="str">
        <f aca="false">IF(A108="NEWCOD",IF(ISBLANK(G108),"renseigner le champ 'Nouveau taxon'",G108),VLOOKUP(A108,'Ref Taxo'!A:B,2,FALSE()))</f>
        <v>Stigeoclonium</v>
      </c>
      <c r="C108" s="80" t="n">
        <f aca="false">IF(A108="NEWCOD",IF(ISBLANK(H108),"NoCod",H108),VLOOKUP(A108,'Ref Taxo'!A:D,4,FALSE()))</f>
        <v>1119</v>
      </c>
      <c r="D108" s="81" t="n">
        <v>0.27</v>
      </c>
      <c r="E108" s="82" t="n">
        <v>0.01</v>
      </c>
      <c r="F108" s="82" t="s">
        <v>5274</v>
      </c>
      <c r="G108" s="85"/>
      <c r="H108" s="86"/>
    </row>
    <row r="109" customFormat="false" ht="15" hidden="false" customHeight="false" outlineLevel="0" collapsed="false">
      <c r="A109" s="78" t="s">
        <v>4991</v>
      </c>
      <c r="B109" s="79" t="str">
        <f aca="false">IF(A109="NEWCOD",IF(ISBLANK(G109),"renseigner le champ 'Nouveau taxon'",G109),VLOOKUP(A109,'Ref Taxo'!A:B,2,FALSE()))</f>
        <v>Ulothrix</v>
      </c>
      <c r="C109" s="80" t="n">
        <f aca="false">IF(A109="NEWCOD",IF(ISBLANK(H109),"NoCod",H109),VLOOKUP(A109,'Ref Taxo'!A:D,4,FALSE()))</f>
        <v>1142</v>
      </c>
      <c r="D109" s="81" t="n">
        <v>0.41</v>
      </c>
      <c r="E109" s="82"/>
      <c r="F109" s="82" t="s">
        <v>5274</v>
      </c>
      <c r="G109" s="85"/>
      <c r="H109" s="86"/>
    </row>
    <row r="110" customFormat="false" ht="15" hidden="false" customHeight="false" outlineLevel="0" collapsed="false">
      <c r="A110" s="78" t="s">
        <v>5040</v>
      </c>
      <c r="B110" s="79" t="str">
        <f aca="false">IF(A110="NEWCOD",IF(ISBLANK(G110),"renseigner le champ 'Nouveau taxon'",G110),VLOOKUP(A110,'Ref Taxo'!A:B,2,FALSE()))</f>
        <v>Vaucheria</v>
      </c>
      <c r="C110" s="80" t="n">
        <f aca="false">IF(A110="NEWCOD",IF(ISBLANK(H110),"NoCod",H110),VLOOKUP(A110,'Ref Taxo'!A:D,4,FALSE()))</f>
        <v>1169</v>
      </c>
      <c r="D110" s="81" t="n">
        <v>0.59</v>
      </c>
      <c r="E110" s="82" t="n">
        <v>0.45</v>
      </c>
      <c r="F110" s="82" t="s">
        <v>5274</v>
      </c>
      <c r="G110" s="85"/>
      <c r="H110" s="86"/>
    </row>
    <row r="111" customFormat="false" ht="15" hidden="false" customHeight="false" outlineLevel="0" collapsed="false">
      <c r="A111" s="78" t="s">
        <v>1058</v>
      </c>
      <c r="B111" s="79" t="str">
        <f aca="false">IF(A111="NEWCOD",IF(ISBLANK(G111),"renseigner le champ 'Nouveau taxon'",G111),VLOOKUP(A111,'Ref Taxo'!A:B,2,FALSE()))</f>
        <v>Cinclidotus danubicus</v>
      </c>
      <c r="C111" s="80" t="n">
        <f aca="false">IF(A111="NEWCOD",IF(ISBLANK(H111),"NoCod",H111),VLOOKUP(A111,'Ref Taxo'!A:D,4,FALSE()))</f>
        <v>1319</v>
      </c>
      <c r="D111" s="81"/>
      <c r="E111" s="82" t="n">
        <v>0.02</v>
      </c>
      <c r="F111" s="82" t="s">
        <v>5274</v>
      </c>
      <c r="G111" s="85"/>
      <c r="H111" s="86"/>
    </row>
    <row r="112" customFormat="false" ht="1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c r="E112" s="82" t="n">
        <v>0.01</v>
      </c>
      <c r="F112" s="82" t="s">
        <v>5274</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t="n">
        <v>0.05</v>
      </c>
      <c r="E113" s="82" t="n">
        <v>0.28</v>
      </c>
      <c r="F113" s="82" t="s">
        <v>5274</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c r="E114" s="82" t="n">
        <v>0.01</v>
      </c>
      <c r="F114" s="82" t="s">
        <v>5274</v>
      </c>
      <c r="G114" s="85"/>
      <c r="H114" s="86"/>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c r="E115" s="82" t="n">
        <v>0.01</v>
      </c>
      <c r="F115" s="82" t="s">
        <v>5274</v>
      </c>
      <c r="G115" s="85"/>
      <c r="H115" s="86"/>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c r="E116" s="82" t="n">
        <v>0.01</v>
      </c>
      <c r="F116" s="82" t="s">
        <v>5274</v>
      </c>
      <c r="G116" s="85"/>
      <c r="H116" s="86"/>
    </row>
    <row r="117" customFormat="false" ht="15" hidden="false" customHeight="false" outlineLevel="0" collapsed="false">
      <c r="A117" s="78" t="s">
        <v>4837</v>
      </c>
      <c r="B117" s="79" t="str">
        <f aca="false">IF(A117="NEWCOD",IF(ISBLANK(G117),"renseigner le champ 'Nouveau taxon'",G117),VLOOKUP(A117,'Ref Taxo'!A:B,2,FALSE()))</f>
        <v>Thamnobryum alopecurum</v>
      </c>
      <c r="C117" s="80" t="n">
        <f aca="false">IF(A117="NEWCOD",IF(ISBLANK(H117),"NoCod",H117),VLOOKUP(A117,'Ref Taxo'!A:D,4,FALSE()))</f>
        <v>1344</v>
      </c>
      <c r="D117" s="81"/>
      <c r="E117" s="82" t="n">
        <v>0.08</v>
      </c>
      <c r="F117" s="82" t="s">
        <v>5274</v>
      </c>
      <c r="G117" s="85"/>
      <c r="H117" s="86"/>
    </row>
    <row r="118" customFormat="false" ht="15" hidden="false" customHeight="false" outlineLevel="0" collapsed="false">
      <c r="A118" s="78" t="s">
        <v>63</v>
      </c>
      <c r="B118" s="79" t="str">
        <f aca="false">IF(A118="NEWCOD",IF(ISBLANK(G118),"renseigner le champ 'Nouveau taxon'",G118),VLOOKUP(A118,'Ref Taxo'!A:B,2,FALSE()))</f>
        <v>Agrostis stolonifera</v>
      </c>
      <c r="C118" s="80" t="n">
        <f aca="false">IF(A118="NEWCOD",IF(ISBLANK(H118),"NoCod",H118),VLOOKUP(A118,'Ref Taxo'!A:D,4,FALSE()))</f>
        <v>1543</v>
      </c>
      <c r="D118" s="81"/>
      <c r="E118" s="82" t="n">
        <v>0.15</v>
      </c>
      <c r="F118" s="82" t="s">
        <v>5274</v>
      </c>
      <c r="G118" s="85"/>
      <c r="H118" s="86"/>
    </row>
    <row r="119" customFormat="false" ht="15" hidden="false" customHeight="false" outlineLevel="0" collapsed="false">
      <c r="A119" s="78" t="s">
        <v>94</v>
      </c>
      <c r="B119" s="79" t="str">
        <f aca="false">IF(A119="NEWCOD",IF(ISBLANK(G119),"renseigner le champ 'Nouveau taxon'",G119),VLOOKUP(A119,'Ref Taxo'!A:B,2,FALSE()))</f>
        <v>Alisma lanceolatum</v>
      </c>
      <c r="C119" s="80" t="n">
        <f aca="false">IF(A119="NEWCOD",IF(ISBLANK(H119),"NoCod",H119),VLOOKUP(A119,'Ref Taxo'!A:D,4,FALSE()))</f>
        <v>1446</v>
      </c>
      <c r="D119" s="81"/>
      <c r="E119" s="82" t="n">
        <v>0.01</v>
      </c>
      <c r="F119" s="82" t="s">
        <v>5277</v>
      </c>
      <c r="G119" s="85"/>
      <c r="H119" s="86"/>
    </row>
    <row r="120" customFormat="false" ht="15" hidden="false" customHeight="false" outlineLevel="0" collapsed="false">
      <c r="A120" s="78" t="s">
        <v>1617</v>
      </c>
      <c r="B120" s="79" t="str">
        <f aca="false">IF(A120="NEWCOD",IF(ISBLANK(G120),"renseigner le champ 'Nouveau taxon'",G120),VLOOKUP(A120,'Ref Taxo'!A:B,2,FALSE()))</f>
        <v>Eleocharis palustris</v>
      </c>
      <c r="C120" s="80" t="n">
        <f aca="false">IF(A120="NEWCOD",IF(ISBLANK(H120),"NoCod",H120),VLOOKUP(A120,'Ref Taxo'!A:D,4,FALSE()))</f>
        <v>1506</v>
      </c>
      <c r="D120" s="81"/>
      <c r="E120" s="82" t="n">
        <v>0.1</v>
      </c>
      <c r="F120" s="82" t="s">
        <v>5274</v>
      </c>
      <c r="G120" s="85"/>
      <c r="H120" s="86"/>
    </row>
    <row r="121" customFormat="false" ht="15" hidden="false" customHeight="false" outlineLevel="0" collapsed="false">
      <c r="A121" s="78" t="s">
        <v>2761</v>
      </c>
      <c r="B121" s="79" t="str">
        <f aca="false">IF(A121="NEWCOD",IF(ISBLANK(G121),"renseigner le champ 'Nouveau taxon'",G121),VLOOKUP(A121,'Ref Taxo'!A:B,2,FALSE()))</f>
        <v>Ludwigia peploides</v>
      </c>
      <c r="C121" s="80" t="n">
        <f aca="false">IF(A121="NEWCOD",IF(ISBLANK(H121),"NoCod",H121),VLOOKUP(A121,'Ref Taxo'!A:D,4,FALSE()))</f>
        <v>1856</v>
      </c>
      <c r="D121" s="81" t="n">
        <v>1.17</v>
      </c>
      <c r="E121" s="82" t="n">
        <v>6.5</v>
      </c>
      <c r="F121" s="82" t="s">
        <v>5274</v>
      </c>
      <c r="G121" s="85"/>
      <c r="H121" s="86"/>
    </row>
    <row r="122" customFormat="false" ht="15" hidden="false" customHeight="false" outlineLevel="0" collapsed="false">
      <c r="A122" s="78" t="s">
        <v>2883</v>
      </c>
      <c r="B122" s="79" t="str">
        <f aca="false">IF(A122="NEWCOD",IF(ISBLANK(G122),"renseigner le champ 'Nouveau taxon'",G122),VLOOKUP(A122,'Ref Taxo'!A:B,2,FALSE()))</f>
        <v>Mentha aquatica</v>
      </c>
      <c r="C122" s="80" t="n">
        <f aca="false">IF(A122="NEWCOD",IF(ISBLANK(H122),"NoCod",H122),VLOOKUP(A122,'Ref Taxo'!A:D,4,FALSE()))</f>
        <v>1791</v>
      </c>
      <c r="D122" s="81"/>
      <c r="E122" s="82" t="n">
        <v>0.01</v>
      </c>
      <c r="F122" s="82" t="s">
        <v>5274</v>
      </c>
      <c r="G122" s="85"/>
      <c r="H122" s="86"/>
    </row>
    <row r="123" customFormat="false" ht="15" hidden="false" customHeight="false" outlineLevel="0" collapsed="false">
      <c r="A123" s="78" t="s">
        <v>3133</v>
      </c>
      <c r="B123" s="79" t="str">
        <f aca="false">IF(A123="NEWCOD",IF(ISBLANK(G123),"renseigner le champ 'Nouveau taxon'",G123),VLOOKUP(A123,'Ref Taxo'!A:B,2,FALSE()))</f>
        <v>Nasturtium officinale</v>
      </c>
      <c r="C123" s="80" t="n">
        <f aca="false">IF(A123="NEWCOD",IF(ISBLANK(H123),"NoCod",H123),VLOOKUP(A123,'Ref Taxo'!A:D,4,FALSE()))</f>
        <v>1763</v>
      </c>
      <c r="D123" s="81"/>
      <c r="E123" s="82" t="n">
        <v>0.5</v>
      </c>
      <c r="F123" s="82" t="s">
        <v>5274</v>
      </c>
      <c r="G123" s="85"/>
      <c r="H123" s="86"/>
    </row>
    <row r="124" customFormat="false" ht="15" hidden="false" customHeight="false" outlineLevel="0" collapsed="false">
      <c r="A124" s="78" t="s">
        <v>3380</v>
      </c>
      <c r="B124" s="79" t="str">
        <f aca="false">IF(A124="NEWCOD",IF(ISBLANK(G124),"renseigner le champ 'Nouveau taxon'",G124),VLOOKUP(A124,'Ref Taxo'!A:B,2,FALSE()))</f>
        <v>Persicaria hydropiper</v>
      </c>
      <c r="C124" s="80" t="n">
        <f aca="false">IF(A124="NEWCOD",IF(ISBLANK(H124),"NoCod",H124),VLOOKUP(A124,'Ref Taxo'!A:D,4,FALSE()))</f>
        <v>31021</v>
      </c>
      <c r="D124" s="81" t="n">
        <v>0.05</v>
      </c>
      <c r="E124" s="82" t="n">
        <v>0.12</v>
      </c>
      <c r="F124" s="82" t="s">
        <v>5274</v>
      </c>
      <c r="G124" s="85"/>
      <c r="H124" s="86"/>
    </row>
    <row r="125" customFormat="false" ht="15" hidden="false" customHeight="false" outlineLevel="0" collapsed="false">
      <c r="A125" s="78" t="s">
        <v>3418</v>
      </c>
      <c r="B125" s="79" t="str">
        <f aca="false">IF(A125="NEWCOD",IF(ISBLANK(G125),"renseigner le champ 'Nouveau taxon'",G125),VLOOKUP(A125,'Ref Taxo'!A:B,2,FALSE()))</f>
        <v>Phalaris arundinacea</v>
      </c>
      <c r="C125" s="80" t="n">
        <f aca="false">IF(A125="NEWCOD",IF(ISBLANK(H125),"NoCod",H125),VLOOKUP(A125,'Ref Taxo'!A:D,4,FALSE()))</f>
        <v>1577</v>
      </c>
      <c r="D125" s="81"/>
      <c r="E125" s="82" t="n">
        <v>0.01</v>
      </c>
      <c r="F125" s="82" t="s">
        <v>5274</v>
      </c>
      <c r="G125" s="85"/>
      <c r="H125" s="86"/>
    </row>
    <row r="126" customFormat="false" ht="15" hidden="false" customHeight="false" outlineLevel="0" collapsed="false">
      <c r="A126" s="78" t="s">
        <v>5047</v>
      </c>
      <c r="B126" s="79" t="str">
        <f aca="false">IF(A126="NEWCOD",IF(ISBLANK(G126),"renseigner le champ 'Nouveau taxon'",G126),VLOOKUP(A126,'Ref Taxo'!A:B,2,FALSE()))</f>
        <v>Veronica anagallis-aquatica</v>
      </c>
      <c r="C126" s="80" t="n">
        <f aca="false">IF(A126="NEWCOD",IF(ISBLANK(H126),"NoCod",H126),VLOOKUP(A126,'Ref Taxo'!A:D,4,FALSE()))</f>
        <v>1955</v>
      </c>
      <c r="D126" s="81"/>
      <c r="E126" s="82" t="n">
        <v>0.01</v>
      </c>
      <c r="F126" s="82" t="s">
        <v>5274</v>
      </c>
      <c r="G126" s="85"/>
      <c r="H126" s="86"/>
    </row>
    <row r="127" customFormat="false" ht="15" hidden="false" customHeight="false" outlineLevel="0" collapsed="false">
      <c r="A127" s="78" t="s">
        <v>418</v>
      </c>
      <c r="B127" s="79" t="str">
        <f aca="false">IF(A127="NEWCOD",IF(ISBLANK(G127),"renseigner le champ 'Nouveau taxon'",G127),VLOOKUP(A127,'Ref Taxo'!A:B,2,FALSE()))</f>
        <v>Bidens frondosa</v>
      </c>
      <c r="C127" s="80" t="n">
        <f aca="false">IF(A127="NEWCOD",IF(ISBLANK(H127),"NoCod",H127),VLOOKUP(A127,'Ref Taxo'!A:D,4,FALSE()))</f>
        <v>1727</v>
      </c>
      <c r="D127" s="81"/>
      <c r="E127" s="82" t="n">
        <v>0.01</v>
      </c>
      <c r="F127" s="82" t="s">
        <v>5274</v>
      </c>
      <c r="G127" s="85"/>
      <c r="H127" s="86"/>
    </row>
    <row r="128" customFormat="false" ht="15" hidden="false" customHeight="false" outlineLevel="0" collapsed="false">
      <c r="A128" s="78" t="s">
        <v>1296</v>
      </c>
      <c r="B128" s="79" t="str">
        <f aca="false">IF(A128="NEWCOD",IF(ISBLANK(G128),"renseigner le champ 'Nouveau taxon'",G128),VLOOKUP(A128,'Ref Taxo'!A:B,2,FALSE()))</f>
        <v>Cyperus eragrostis</v>
      </c>
      <c r="C128" s="80" t="n">
        <f aca="false">IF(A128="NEWCOD",IF(ISBLANK(H128),"NoCod",H128),VLOOKUP(A128,'Ref Taxo'!A:D,4,FALSE()))</f>
        <v>19611</v>
      </c>
      <c r="D128" s="81"/>
      <c r="E128" s="82" t="n">
        <v>0.01</v>
      </c>
      <c r="F128" s="82" t="s">
        <v>5274</v>
      </c>
      <c r="G128" s="85"/>
      <c r="H128" s="86"/>
    </row>
    <row r="129" customFormat="false" ht="15" hidden="false" customHeight="false" outlineLevel="0" collapsed="false">
      <c r="A129" s="78" t="s">
        <v>1303</v>
      </c>
      <c r="B129" s="79" t="str">
        <f aca="false">IF(A129="NEWCOD",IF(ISBLANK(G129),"renseigner le champ 'Nouveau taxon'",G129),VLOOKUP(A129,'Ref Taxo'!A:B,2,FALSE()))</f>
        <v>Cyperus fuscus</v>
      </c>
      <c r="C129" s="80" t="n">
        <f aca="false">IF(A129="NEWCOD",IF(ISBLANK(H129),"NoCod",H129),VLOOKUP(A129,'Ref Taxo'!A:D,4,FALSE()))</f>
        <v>1499</v>
      </c>
      <c r="D129" s="81"/>
      <c r="E129" s="82" t="n">
        <v>0.03</v>
      </c>
      <c r="F129" s="82" t="s">
        <v>5274</v>
      </c>
      <c r="G129" s="85"/>
      <c r="H129" s="86"/>
    </row>
    <row r="130" customFormat="false" ht="15" hidden="false" customHeight="false" outlineLevel="0" collapsed="false">
      <c r="A130" s="78" t="s">
        <v>2549</v>
      </c>
      <c r="B130" s="79" t="str">
        <f aca="false">IF(A130="NEWCOD",IF(ISBLANK(G130),"renseigner le champ 'Nouveau taxon'",G130),VLOOKUP(A130,'Ref Taxo'!A:B,2,FALSE()))</f>
        <v>Juncus</v>
      </c>
      <c r="C130" s="80" t="n">
        <f aca="false">IF(A130="NEWCOD",IF(ISBLANK(H130),"NoCod",H130),VLOOKUP(A130,'Ref Taxo'!A:D,4,FALSE()))</f>
        <v>1606</v>
      </c>
      <c r="D130" s="81"/>
      <c r="E130" s="82" t="n">
        <v>0.01</v>
      </c>
      <c r="F130" s="82" t="s">
        <v>5274</v>
      </c>
      <c r="G130" s="85"/>
      <c r="H130" s="86"/>
    </row>
    <row r="131" customFormat="false" ht="15" hidden="false" customHeight="false" outlineLevel="0" collapsed="false">
      <c r="A131" s="78" t="s">
        <v>2816</v>
      </c>
      <c r="B131" s="79" t="str">
        <f aca="false">IF(A131="NEWCOD",IF(ISBLANK(G131),"renseigner le champ 'Nouveau taxon'",G131),VLOOKUP(A131,'Ref Taxo'!A:B,2,FALSE()))</f>
        <v>Lysimachia vulgaris</v>
      </c>
      <c r="C131" s="80" t="n">
        <f aca="false">IF(A131="NEWCOD",IF(ISBLANK(H131),"NoCod",H131),VLOOKUP(A131,'Ref Taxo'!A:D,4,FALSE()))</f>
        <v>1887</v>
      </c>
      <c r="D131" s="81"/>
      <c r="E131" s="82" t="n">
        <v>0.01</v>
      </c>
      <c r="F131" s="82" t="s">
        <v>5274</v>
      </c>
      <c r="G131" s="85"/>
      <c r="H131" s="86"/>
    </row>
    <row r="132" customFormat="false" ht="15" hidden="false" customHeight="false" outlineLevel="0" collapsed="false">
      <c r="A132" s="78" t="s">
        <v>2829</v>
      </c>
      <c r="B132" s="79" t="str">
        <f aca="false">IF(A132="NEWCOD",IF(ISBLANK(G132),"renseigner le champ 'Nouveau taxon'",G132),VLOOKUP(A132,'Ref Taxo'!A:B,2,FALSE()))</f>
        <v>Lythrum salicaria</v>
      </c>
      <c r="C132" s="80" t="n">
        <f aca="false">IF(A132="NEWCOD",IF(ISBLANK(H132),"NoCod",H132),VLOOKUP(A132,'Ref Taxo'!A:D,4,FALSE()))</f>
        <v>1823</v>
      </c>
      <c r="D132" s="81"/>
      <c r="E132" s="82" t="n">
        <v>0.01</v>
      </c>
      <c r="F132" s="82" t="s">
        <v>5274</v>
      </c>
      <c r="G132" s="85"/>
      <c r="H132" s="86"/>
    </row>
    <row r="133" customFormat="false" ht="15" hidden="false" customHeight="false" outlineLevel="0" collapsed="false">
      <c r="A133" s="78" t="s">
        <v>2896</v>
      </c>
      <c r="B133" s="79" t="str">
        <f aca="false">IF(A133="NEWCOD",IF(ISBLANK(G133),"renseigner le champ 'Nouveau taxon'",G133),VLOOKUP(A133,'Ref Taxo'!A:B,2,FALSE()))</f>
        <v>Mentha suaveolens</v>
      </c>
      <c r="C133" s="80" t="n">
        <f aca="false">IF(A133="NEWCOD",IF(ISBLANK(H133),"NoCod",H133),VLOOKUP(A133,'Ref Taxo'!A:D,4,FALSE()))</f>
        <v>29952</v>
      </c>
      <c r="D133" s="81"/>
      <c r="E133" s="82" t="n">
        <v>0.01</v>
      </c>
      <c r="F133" s="82" t="s">
        <v>5274</v>
      </c>
      <c r="G133" s="85"/>
      <c r="H133" s="86"/>
    </row>
    <row r="134" customFormat="false" ht="15" hidden="false" customHeight="false" outlineLevel="0" collapsed="false">
      <c r="A134" s="78" t="s">
        <v>3346</v>
      </c>
      <c r="B134" s="79" t="str">
        <f aca="false">IF(A134="NEWCOD",IF(ISBLANK(G134),"renseigner le champ 'Nouveau taxon'",G134),VLOOKUP(A134,'Ref Taxo'!A:B,2,FALSE()))</f>
        <v>Paspalum distichum</v>
      </c>
      <c r="C134" s="80" t="n">
        <f aca="false">IF(A134="NEWCOD",IF(ISBLANK(H134),"NoCod",H134),VLOOKUP(A134,'Ref Taxo'!A:D,4,FALSE()))</f>
        <v>10237</v>
      </c>
      <c r="D134" s="81"/>
      <c r="E134" s="82" t="n">
        <v>0.03</v>
      </c>
      <c r="F134" s="82" t="s">
        <v>5274</v>
      </c>
      <c r="G134" s="85"/>
      <c r="H134" s="86"/>
    </row>
    <row r="135" customFormat="false" ht="15" hidden="false" customHeight="false" outlineLevel="0" collapsed="false">
      <c r="A135" s="78" t="s">
        <v>4273</v>
      </c>
      <c r="B135" s="79" t="str">
        <f aca="false">IF(A135="NEWCOD",IF(ISBLANK(G135),"renseigner le champ 'Nouveau taxon'",G135),VLOOKUP(A135,'Ref Taxo'!A:B,2,FALSE()))</f>
        <v>Samolus valerandi</v>
      </c>
      <c r="C135" s="80" t="n">
        <f aca="false">IF(A135="NEWCOD",IF(ISBLANK(H135),"NoCod",H135),VLOOKUP(A135,'Ref Taxo'!A:D,4,FALSE()))</f>
        <v>1889</v>
      </c>
      <c r="D135" s="81"/>
      <c r="E135" s="82" t="n">
        <v>0.01</v>
      </c>
      <c r="F135" s="82" t="s">
        <v>5274</v>
      </c>
      <c r="G135" s="85"/>
      <c r="H135" s="86"/>
    </row>
    <row r="136" customFormat="false" ht="15" hidden="false" customHeight="false" outlineLevel="0" collapsed="false">
      <c r="A136" s="78" t="s">
        <v>1315</v>
      </c>
      <c r="B136" s="79" t="str">
        <f aca="false">IF(A136="NEWCOD",IF(ISBLANK(G136),"renseigner le champ 'Nouveau taxon'",G136),VLOOKUP(A136,'Ref Taxo'!A:B,2,FALSE()))</f>
        <v>Cyperus</v>
      </c>
      <c r="C136" s="80" t="n">
        <f aca="false">IF(A136="NEWCOD",IF(ISBLANK(H136),"NoCod",H136),VLOOKUP(A136,'Ref Taxo'!A:D,4,FALSE()))</f>
        <v>1494</v>
      </c>
      <c r="D136" s="81"/>
      <c r="E136" s="82" t="n">
        <v>0.01</v>
      </c>
      <c r="F136" s="82" t="s">
        <v>5274</v>
      </c>
      <c r="G136" s="85"/>
      <c r="H136" s="86"/>
    </row>
    <row r="137" customFormat="false" ht="15" hidden="false" customHeight="false" outlineLevel="0" collapsed="false">
      <c r="A137" s="78" t="s">
        <v>1547</v>
      </c>
      <c r="B137" s="79" t="str">
        <f aca="false">IF(A137="NEWCOD",IF(ISBLANK(G137),"renseigner le champ 'Nouveau taxon'",G137),VLOOKUP(A137,'Ref Taxo'!A:B,2,FALSE()))</f>
        <v>Echinochloa crus-galli</v>
      </c>
      <c r="C137" s="80" t="n">
        <f aca="false">IF(A137="NEWCOD",IF(ISBLANK(H137),"NoCod",H137),VLOOKUP(A137,'Ref Taxo'!A:D,4,FALSE()))</f>
        <v>1560</v>
      </c>
      <c r="D137" s="81"/>
      <c r="E137" s="82" t="n">
        <v>1</v>
      </c>
      <c r="F137" s="82" t="s">
        <v>5274</v>
      </c>
      <c r="G137" s="85"/>
      <c r="H137" s="86"/>
    </row>
    <row r="138" customFormat="false" ht="15" hidden="false" customHeight="false" outlineLevel="0" collapsed="false">
      <c r="A138" s="78" t="s">
        <v>5115</v>
      </c>
      <c r="B138" s="79" t="str">
        <f aca="false">IF(A138="NEWCOD",IF(ISBLANK(G138),"renseigner le champ 'Nouveau taxon'",G138),VLOOKUP(A138,'Ref Taxo'!A:B,2,FALSE()))</f>
        <v>Xanthium orientale subsp. italicum</v>
      </c>
      <c r="C138" s="80" t="n">
        <f aca="false">IF(A138="NEWCOD",IF(ISBLANK(H138),"NoCod",H138),VLOOKUP(A138,'Ref Taxo'!A:D,4,FALSE()))</f>
        <v>38946</v>
      </c>
      <c r="D138" s="81"/>
      <c r="E138" s="82" t="n">
        <v>0.01</v>
      </c>
      <c r="F138" s="82" t="s">
        <v>5274</v>
      </c>
      <c r="G138" s="85"/>
      <c r="H138" s="86"/>
    </row>
    <row r="139" customFormat="false" ht="15" hidden="false" customHeight="false" outlineLevel="0" collapsed="false">
      <c r="A139" s="78" t="s">
        <v>641</v>
      </c>
      <c r="B139" s="79" t="str">
        <f aca="false">IF(A139="NEWCOD",IF(ISBLANK(G139),"renseigner le champ 'Nouveau taxon'",G139),VLOOKUP(A139,'Ref Taxo'!A:B,2,FALSE()))</f>
        <v>Callitriche stagnalis</v>
      </c>
      <c r="C139" s="80" t="n">
        <f aca="false">IF(A139="NEWCOD",IF(ISBLANK(H139),"NoCod",H139),VLOOKUP(A139,'Ref Taxo'!A:D,4,FALSE()))</f>
        <v>1703</v>
      </c>
      <c r="D139" s="81"/>
      <c r="E139" s="82" t="n">
        <v>0.01</v>
      </c>
      <c r="F139" s="82" t="s">
        <v>5274</v>
      </c>
      <c r="G139" s="85"/>
      <c r="H139" s="86"/>
    </row>
    <row r="140" customFormat="false" ht="15" hidden="false" customHeight="false" outlineLevel="0" collapsed="false">
      <c r="A140" s="78" t="s">
        <v>894</v>
      </c>
      <c r="B140" s="79" t="str">
        <f aca="false">IF(A140="NEWCOD",IF(ISBLANK(G140),"renseigner le champ 'Nouveau taxon'",G140),VLOOKUP(A140,'Ref Taxo'!A:B,2,FALSE()))</f>
        <v>Ceratophyllum demersum</v>
      </c>
      <c r="C140" s="80" t="n">
        <f aca="false">IF(A140="NEWCOD",IF(ISBLANK(H140),"NoCod",H140),VLOOKUP(A140,'Ref Taxo'!A:D,4,FALSE()))</f>
        <v>1717</v>
      </c>
      <c r="D140" s="81" t="n">
        <v>1.76</v>
      </c>
      <c r="E140" s="82" t="n">
        <v>0.01</v>
      </c>
      <c r="F140" s="82" t="s">
        <v>5274</v>
      </c>
      <c r="G140" s="85"/>
      <c r="H140" s="86"/>
    </row>
    <row r="141" customFormat="false" ht="15" hidden="false" customHeight="false" outlineLevel="0" collapsed="false">
      <c r="A141" s="78" t="s">
        <v>1556</v>
      </c>
      <c r="B141" s="79" t="str">
        <f aca="false">IF(A141="NEWCOD",IF(ISBLANK(G141),"renseigner le champ 'Nouveau taxon'",G141),VLOOKUP(A141,'Ref Taxo'!A:B,2,FALSE()))</f>
        <v>Egeria densa</v>
      </c>
      <c r="C141" s="80" t="n">
        <f aca="false">IF(A141="NEWCOD",IF(ISBLANK(H141),"NoCod",H141),VLOOKUP(A141,'Ref Taxo'!A:D,4,FALSE()))</f>
        <v>19626</v>
      </c>
      <c r="D141" s="81" t="n">
        <v>1.58</v>
      </c>
      <c r="E141" s="82" t="n">
        <v>0.06</v>
      </c>
      <c r="F141" s="82" t="s">
        <v>5274</v>
      </c>
      <c r="G141" s="85"/>
      <c r="H141" s="86"/>
    </row>
    <row r="142" customFormat="false" ht="15" hidden="false" customHeight="false" outlineLevel="0" collapsed="false">
      <c r="A142" s="78" t="s">
        <v>2170</v>
      </c>
      <c r="B142" s="79" t="str">
        <f aca="false">IF(A142="NEWCOD",IF(ISBLANK(G142),"renseigner le champ 'Nouveau taxon'",G142),VLOOKUP(A142,'Ref Taxo'!A:B,2,FALSE()))</f>
        <v>Helosciadium nodiflorum </v>
      </c>
      <c r="C142" s="80" t="n">
        <f aca="false">IF(A142="NEWCOD",IF(ISBLANK(H142),"NoCod",H142),VLOOKUP(A142,'Ref Taxo'!A:D,4,FALSE()))</f>
        <v>30053</v>
      </c>
      <c r="D142" s="81"/>
      <c r="E142" s="82" t="n">
        <v>0.15</v>
      </c>
      <c r="F142" s="82" t="s">
        <v>5274</v>
      </c>
      <c r="G142" s="85"/>
      <c r="H142" s="86"/>
    </row>
    <row r="143" customFormat="false" ht="15" hidden="false" customHeight="false" outlineLevel="0" collapsed="false">
      <c r="A143" s="78" t="s">
        <v>2640</v>
      </c>
      <c r="B143" s="79" t="str">
        <f aca="false">IF(A143="NEWCOD",IF(ISBLANK(G143),"renseigner le champ 'Nouveau taxon'",G143),VLOOKUP(A143,'Ref Taxo'!A:B,2,FALSE()))</f>
        <v>Lemna minor</v>
      </c>
      <c r="C143" s="80" t="n">
        <f aca="false">IF(A143="NEWCOD",IF(ISBLANK(H143),"NoCod",H143),VLOOKUP(A143,'Ref Taxo'!A:D,4,FALSE()))</f>
        <v>1626</v>
      </c>
      <c r="D143" s="81" t="n">
        <v>0.32</v>
      </c>
      <c r="E143" s="82" t="n">
        <v>0.01</v>
      </c>
      <c r="F143" s="82" t="s">
        <v>5274</v>
      </c>
      <c r="G143" s="85"/>
      <c r="H143" s="86"/>
    </row>
    <row r="144" customFormat="false" ht="15" hidden="false" customHeight="false" outlineLevel="0" collapsed="false">
      <c r="A144" s="78" t="s">
        <v>3073</v>
      </c>
      <c r="B144" s="79" t="str">
        <f aca="false">IF(A144="NEWCOD",IF(ISBLANK(G144),"renseigner le champ 'Nouveau taxon'",G144),VLOOKUP(A144,'Ref Taxo'!A:B,2,FALSE()))</f>
        <v>Myriophyllum spicatum</v>
      </c>
      <c r="C144" s="80" t="n">
        <f aca="false">IF(A144="NEWCOD",IF(ISBLANK(H144),"NoCod",H144),VLOOKUP(A144,'Ref Taxo'!A:D,4,FALSE()))</f>
        <v>1778</v>
      </c>
      <c r="D144" s="81" t="n">
        <v>0.23</v>
      </c>
      <c r="E144" s="82" t="n">
        <v>0.01</v>
      </c>
      <c r="F144" s="82" t="s">
        <v>5274</v>
      </c>
      <c r="G144" s="85"/>
      <c r="H144" s="86"/>
    </row>
    <row r="145" customFormat="false" ht="15" hidden="false" customHeight="false" outlineLevel="0" collapsed="false">
      <c r="A145" s="78" t="s">
        <v>3682</v>
      </c>
      <c r="B145" s="79" t="str">
        <f aca="false">IF(A145="NEWCOD",IF(ISBLANK(G145),"renseigner le champ 'Nouveau taxon'",G145),VLOOKUP(A145,'Ref Taxo'!A:B,2,FALSE()))</f>
        <v>Potamogeton crispus</v>
      </c>
      <c r="C145" s="80" t="n">
        <f aca="false">IF(A145="NEWCOD",IF(ISBLANK(H145),"NoCod",H145),VLOOKUP(A145,'Ref Taxo'!A:D,4,FALSE()))</f>
        <v>1645</v>
      </c>
      <c r="D145" s="81" t="n">
        <v>0.05</v>
      </c>
      <c r="E145" s="82"/>
      <c r="F145" s="82" t="s">
        <v>5274</v>
      </c>
      <c r="G145" s="85"/>
      <c r="H145" s="86"/>
    </row>
    <row r="146" customFormat="false" ht="15" hidden="false" customHeight="false" outlineLevel="0" collapsed="false">
      <c r="A146" s="78" t="s">
        <v>3717</v>
      </c>
      <c r="B146" s="79" t="str">
        <f aca="false">IF(A146="NEWCOD",IF(ISBLANK(G146),"renseigner le champ 'Nouveau taxon'",G146),VLOOKUP(A146,'Ref Taxo'!A:B,2,FALSE()))</f>
        <v>Potamogeton nodosus</v>
      </c>
      <c r="C146" s="80" t="n">
        <f aca="false">IF(A146="NEWCOD",IF(ISBLANK(H146),"NoCod",H146),VLOOKUP(A146,'Ref Taxo'!A:D,4,FALSE()))</f>
        <v>1652</v>
      </c>
      <c r="D146" s="81" t="n">
        <v>0.27</v>
      </c>
      <c r="E146" s="82" t="n">
        <v>0.01</v>
      </c>
      <c r="F146" s="82" t="s">
        <v>5274</v>
      </c>
      <c r="G146" s="85"/>
      <c r="H146" s="86"/>
    </row>
    <row r="147" customFormat="false" ht="15" hidden="false" customHeight="false" outlineLevel="0" collapsed="false">
      <c r="A147" s="78" t="s">
        <v>3728</v>
      </c>
      <c r="B147" s="79" t="str">
        <f aca="false">IF(A147="NEWCOD",IF(ISBLANK(G147),"renseigner le champ 'Nouveau taxon'",G147),VLOOKUP(A147,'Ref Taxo'!A:B,2,FALSE()))</f>
        <v>Potamogeton pectinatus</v>
      </c>
      <c r="C147" s="80" t="n">
        <f aca="false">IF(A147="NEWCOD",IF(ISBLANK(H147),"NoCod",H147),VLOOKUP(A147,'Ref Taxo'!A:D,4,FALSE()))</f>
        <v>1655</v>
      </c>
      <c r="D147" s="81"/>
      <c r="E147" s="82" t="n">
        <v>0.01</v>
      </c>
      <c r="F147" s="82" t="s">
        <v>5274</v>
      </c>
      <c r="G147" s="85"/>
      <c r="H147" s="86"/>
    </row>
    <row r="148" customFormat="false" ht="15" hidden="false" customHeight="false" outlineLevel="0" collapsed="false">
      <c r="A148" s="78" t="s">
        <v>4700</v>
      </c>
      <c r="B148" s="79" t="str">
        <f aca="false">IF(A148="NEWCOD",IF(ISBLANK(G148),"renseigner le champ 'Nouveau taxon'",G148),VLOOKUP(A148,'Ref Taxo'!A:B,2,FALSE()))</f>
        <v>Spirodela polyrhiza</v>
      </c>
      <c r="C148" s="80" t="n">
        <f aca="false">IF(A148="NEWCOD",IF(ISBLANK(H148),"NoCod",H148),VLOOKUP(A148,'Ref Taxo'!A:D,4,FALSE()))</f>
        <v>1630</v>
      </c>
      <c r="D148" s="81" t="n">
        <v>0.45</v>
      </c>
      <c r="E148" s="82" t="n">
        <v>1.5</v>
      </c>
      <c r="F148" s="82" t="s">
        <v>5274</v>
      </c>
      <c r="G148" s="85"/>
      <c r="H148" s="86"/>
    </row>
    <row r="149" customFormat="false" ht="15" hidden="false" customHeight="false" outlineLevel="0" collapsed="false">
      <c r="A149" s="78" t="s">
        <v>5038</v>
      </c>
      <c r="B149" s="79" t="str">
        <f aca="false">IF(A149="NEWCOD",IF(ISBLANK(G149),"renseigner le champ 'Nouveau taxon'",G149),VLOOKUP(A149,'Ref Taxo'!A:B,2,FALSE()))</f>
        <v>Vallisneria spiralis</v>
      </c>
      <c r="C149" s="80" t="n">
        <f aca="false">IF(A149="NEWCOD",IF(ISBLANK(H149),"NoCod",H149),VLOOKUP(A149,'Ref Taxo'!A:D,4,FALSE()))</f>
        <v>1598</v>
      </c>
      <c r="D149" s="81" t="n">
        <v>0.32</v>
      </c>
      <c r="E149" s="82"/>
      <c r="F149" s="82" t="s">
        <v>5274</v>
      </c>
      <c r="G149" s="85"/>
      <c r="H149" s="86"/>
    </row>
    <row r="150" customFormat="false" ht="15" hidden="false" customHeight="false" outlineLevel="0" collapsed="false">
      <c r="A150" s="78" t="s">
        <v>324</v>
      </c>
      <c r="B150" s="79" t="str">
        <f aca="false">IF(A150="NEWCOD",IF(ISBLANK(G150),"renseigner le champ 'Nouveau taxon'",G150),VLOOKUP(A150,'Ref Taxo'!A:B,2,FALSE()))</f>
        <v>Azolla filiculoides</v>
      </c>
      <c r="C150" s="80" t="n">
        <f aca="false">IF(A150="NEWCOD",IF(ISBLANK(H150),"NoCod",H150),VLOOKUP(A150,'Ref Taxo'!A:D,4,FALSE()))</f>
        <v>1439</v>
      </c>
      <c r="D150" s="81"/>
      <c r="E150" s="82" t="n">
        <v>0.01</v>
      </c>
      <c r="F150" s="82" t="s">
        <v>5274</v>
      </c>
      <c r="G150" s="85"/>
      <c r="H150" s="86"/>
    </row>
    <row r="151" customFormat="false" ht="15" hidden="false" customHeight="false" outlineLevel="0" collapsed="false">
      <c r="A151" s="78" t="s">
        <v>1733</v>
      </c>
      <c r="B151" s="79" t="str">
        <f aca="false">IF(A151="NEWCOD",IF(ISBLANK(G151),"renseigner le champ 'Nouveau taxon'",G151),VLOOKUP(A151,'Ref Taxo'!A:B,2,FALSE()))</f>
        <v>Equisetum ramosissimum</v>
      </c>
      <c r="C151" s="80" t="n">
        <f aca="false">IF(A151="NEWCOD",IF(ISBLANK(H151),"NoCod",H151),VLOOKUP(A151,'Ref Taxo'!A:D,4,FALSE()))</f>
        <v>29992</v>
      </c>
      <c r="D151" s="81"/>
      <c r="E151" s="82" t="n">
        <v>0.01</v>
      </c>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2020-07-02T15:22:16Z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