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558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<sst xmlns="http://schemas.openxmlformats.org/spreadsheetml/2006/main" count="6477" uniqueCount="5304">
  <si>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</si>
  <si>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</si>
  <si>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</si>
  <si>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</si>
  <si>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</si>
  <si>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</si>
  <si>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</si>
  <si>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</si>
  <si>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</si>
  <si>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</si>
  <si>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</si>
  <si>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</si>
  <si>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</si>
  <si>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</si>
  <si>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</si>
  <si>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</si>
  <si>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</si>
  <si>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</si>
  <si>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</si>
  <si>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</si>
  <si>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</si>
  <si>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</si>
  <si>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</si>
  <si>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</si>
  <si>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</si>
  <si>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</si>
  <si>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</si>
  <si>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</si>
  <si>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</si>
  <si>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</si>
  <si>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</si>
  <si>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</si>
  <si>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</si>
  <si>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</si>
  <si>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</si>
  <si>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</si>
  <si>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</si>
  <si>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</si>
  <si>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</si>
  <si>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</si>
  <si>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</si>
  <si>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</si>
  <si>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</si>
  <si>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</si>
  <si>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</si>
  <si>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</si>
  <si>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</si>
  <si>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</si>
  <si>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</si>
  <si>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</si>
  <si>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</si>
  <si>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</si>
  <si>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</si>
  <si>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</si>
  <si>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</si>
  <si>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</si>
  <si>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</si>
  <si>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</si>
  <si>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</si>
  <si>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</si>
  <si>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</si>
  <si>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</si>
  <si>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</si>
  <si>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</si>
  <si>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</si>
  <si>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</si>
  <si>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</si>
  <si>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</si>
  <si>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</si>
  <si>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</si>
  <si>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</si>
  <si>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</si>
  <si>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</si>
  <si>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</si>
  <si>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</si>
  <si>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</si>
  <si>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</si>
  <si>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</si>
  <si>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</si>
  <si>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</si>
  <si>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</si>
  <si>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</si>
  <si>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</si>
  <si>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</si>
  <si>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</si>
  <si>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</si>
  <si>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</si>
  <si>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</si>
  <si>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</si>
  <si>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</si>
  <si>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</si>
  <si>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</si>
  <si>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</si>
  <si>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</si>
  <si>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</si>
  <si>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</si>
  <si>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</si>
  <si>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</si>
  <si>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</si>
  <si>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</si>
  <si>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</si>
  <si>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</si>
  <si>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</si>
  <si>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</si>
  <si>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</si>
  <si>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</si>
  <si>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</si>
  <si>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</si>
  <si>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</si>
  <si>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</si>
  <si>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</si>
  <si>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</si>
  <si>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</si>
  <si>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</si>
  <si>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</si>
  <si>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</si>
  <si>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</si>
  <si>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</si>
  <si>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</si>
  <si>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</si>
  <si>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</si>
  <si>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</si>
  <si>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</si>
  <si>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</si>
  <si>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</si>
  <si>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</si>
  <si>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</si>
  <si>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</si>
  <si>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</si>
  <si>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</si>
  <si>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</si>
  <si>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</si>
  <si>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</si>
  <si>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</si>
  <si>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</si>
  <si>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</si>
  <si>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</si>
  <si>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</si>
  <si>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</si>
  <si>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</si>
  <si>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</si>
  <si>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</si>
  <si>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</si>
  <si>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</si>
  <si>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</si>
  <si>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</si>
  <si>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</si>
  <si>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</si>
  <si>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</si>
  <si>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</si>
  <si>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</si>
  <si>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</si>
  <si>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</si>
  <si>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</si>
  <si>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</si>
  <si>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</si>
  <si>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</si>
  <si>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</si>
  <si>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</si>
  <si>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</si>
  <si>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</si>
  <si>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</si>
  <si>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</si>
  <si>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</si>
  <si>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</si>
  <si>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</si>
  <si>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</si>
  <si>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</si>
  <si>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</si>
  <si>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</si>
  <si>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</si>
  <si>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</si>
  <si>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</si>
  <si>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</si>
  <si>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</si>
  <si>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</si>
  <si>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</si>
  <si>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</si>
  <si>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</si>
  <si>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</si>
  <si>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</si>
  <si>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</si>
  <si>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</si>
  <si>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</si>
  <si>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</si>
  <si>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</si>
  <si>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</si>
  <si>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</si>
  <si>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</si>
  <si>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</si>
  <si>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</si>
  <si>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</si>
  <si>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</si>
  <si>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</si>
  <si>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</si>
  <si>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</si>
  <si>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</si>
  <si>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</si>
  <si>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</si>
  <si>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</si>
  <si>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</si>
  <si>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</si>
  <si>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</si>
  <si>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</si>
  <si>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</si>
  <si>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</si>
  <si>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</si>
  <si>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</si>
  <si>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</si>
  <si>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</si>
  <si>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</si>
  <si>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</si>
  <si>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</si>
  <si>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</si>
  <si>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</si>
  <si>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</si>
  <si>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</si>
  <si>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</si>
  <si>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</si>
  <si>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</si>
  <si>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</si>
  <si>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</si>
  <si>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</si>
  <si>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</si>
  <si>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</si>
  <si>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</si>
  <si>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</si>
  <si>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</si>
  <si>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</si>
  <si>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</si>
  <si>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</si>
  <si>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</si>
  <si>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</si>
  <si>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</si>
  <si>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</si>
  <si>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</si>
  <si>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</si>
  <si>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</si>
  <si>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</si>
  <si>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</si>
  <si>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</si>
  <si>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</si>
  <si>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</si>
  <si>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</si>
  <si>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</si>
  <si>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</si>
  <si>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</si>
  <si>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</si>
  <si>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</si>
  <si>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</si>
  <si>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</si>
  <si>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</si>
  <si>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</si>
  <si>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</si>
  <si>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</si>
  <si>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</si>
  <si>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</si>
  <si>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</si>
  <si>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</si>
  <si>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</si>
  <si>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</si>
  <si>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</si>
  <si>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</si>
  <si>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</si>
  <si>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</si>
  <si>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</si>
  <si>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</si>
  <si>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</si>
  <si>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</si>
  <si>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</si>
  <si>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</si>
  <si>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</si>
  <si>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</si>
  <si>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</si>
  <si>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</si>
  <si>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</si>
  <si>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</si>
  <si>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</si>
  <si>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</si>
  <si>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</si>
  <si>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</si>
  <si>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</si>
  <si>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</si>
  <si>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</si>
  <si>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</si>
  <si>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</si>
  <si>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</si>
  <si>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</si>
  <si>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</si>
  <si>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</si>
  <si>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</si>
  <si>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</si>
  <si>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</si>
  <si>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</si>
  <si>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</si>
  <si>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</si>
  <si>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</si>
  <si>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</si>
  <si>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</si>
  <si>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</si>
  <si>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</si>
  <si>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</si>
  <si>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</si>
  <si>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</si>
  <si>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</si>
  <si>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</si>
  <si>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</si>
  <si>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</si>
  <si>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</si>
  <si>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</si>
  <si>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</si>
  <si>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</si>
  <si>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</si>
  <si>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</si>
  <si>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</si>
  <si>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</si>
  <si>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</si>
  <si>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</si>
  <si>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</si>
  <si>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</si>
  <si>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</si>
  <si>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</si>
  <si>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</si>
  <si>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</si>
  <si>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</si>
  <si>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</si>
  <si>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</si>
  <si>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</si>
  <si>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</si>
  <si>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</si>
  <si>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</si>
  <si>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</si>
  <si>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</si>
  <si>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</si>
  <si>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</si>
  <si>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</si>
  <si>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</si>
  <si>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</si>
  <si>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</si>
  <si>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</si>
  <si>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</si>
  <si>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</si>
  <si>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</si>
  <si>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</si>
  <si>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</si>
  <si>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</si>
  <si>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</si>
  <si>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</si>
  <si>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</si>
  <si>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</si>
  <si>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</si>
  <si>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</si>
  <si>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</si>
  <si>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</si>
  <si>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</si>
  <si>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</si>
  <si>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</si>
  <si>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</si>
  <si>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</si>
  <si>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</si>
  <si>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</si>
  <si>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</si>
  <si>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</si>
  <si>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</si>
  <si>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</si>
  <si>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</si>
  <si>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</si>
  <si>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</si>
  <si>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</si>
  <si>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</si>
  <si>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</si>
  <si>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</si>
  <si>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</si>
  <si>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</si>
  <si>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</si>
  <si>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</si>
  <si>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</si>
  <si>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</si>
  <si>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</si>
  <si>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</si>
  <si>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</si>
  <si>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</si>
  <si>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</si>
  <si>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</si>
  <si>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</si>
  <si>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</si>
  <si>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</si>
  <si>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</si>
  <si>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</si>
  <si>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</si>
  <si>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</si>
  <si>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</si>
  <si>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</si>
  <si>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</si>
  <si>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</si>
  <si>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</si>
  <si>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</si>
  <si>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</si>
  <si>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</si>
  <si>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</si>
  <si>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</si>
  <si>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</si>
  <si>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</si>
  <si>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</si>
  <si>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</si>
  <si>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</si>
  <si>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</si>
  <si>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</si>
  <si>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</si>
  <si>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</si>
  <si>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</si>
  <si>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</si>
  <si>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</si>
  <si>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</si>
  <si>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</si>
  <si>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</si>
  <si>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</si>
  <si>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</si>
  <si>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</si>
  <si>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</si>
  <si>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</si>
  <si>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</si>
  <si>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</si>
  <si>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</si>
  <si>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</si>
  <si>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</si>
  <si>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</si>
  <si>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</si>
  <si>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</si>
  <si>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</si>
  <si>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</si>
  <si>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</si>
  <si>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</si>
  <si>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</si>
  <si>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</si>
  <si>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</si>
  <si>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</si>
  <si>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</si>
  <si>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</si>
  <si>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</si>
  <si>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</si>
  <si>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</si>
  <si>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</si>
  <si>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</si>
  <si>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</si>
  <si>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</si>
  <si>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</si>
  <si>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</si>
  <si>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</si>
  <si>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</si>
  <si>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</si>
  <si>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</si>
  <si>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</si>
  <si>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</si>
  <si>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</si>
  <si>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</si>
  <si>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</si>
  <si>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</si>
  <si>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</si>
  <si>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</si>
  <si>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</si>
  <si>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</si>
  <si>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</si>
  <si>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</si>
  <si>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</si>
  <si>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</si>
  <si>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</si>
  <si>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</si>
  <si>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</si>
  <si>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</si>
  <si>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</si>
  <si>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</si>
  <si>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</si>
  <si>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</si>
  <si>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</si>
  <si>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</si>
  <si>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</si>
  <si>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</si>
  <si>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</si>
  <si>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</si>
  <si>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</si>
  <si>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</si>
  <si>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</si>
  <si>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</si>
  <si>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</si>
  <si>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</si>
  <si>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</si>
  <si>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</si>
  <si>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</si>
  <si>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</si>
  <si>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</si>
  <si>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</si>
  <si>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</si>
  <si>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</si>
  <si>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</si>
  <si>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</si>
  <si>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</si>
  <si>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</si>
  <si>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</si>
  <si>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</si>
  <si>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</si>
  <si>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</si>
  <si>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</si>
  <si>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</si>
  <si>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</si>
  <si>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</si>
  <si>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</si>
  <si>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</si>
  <si>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</si>
  <si>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</si>
  <si>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</si>
  <si>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</si>
  <si>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</si>
  <si>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</si>
  <si>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</si>
  <si>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</si>
  <si>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</si>
  <si>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</si>
  <si>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</si>
  <si>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</si>
  <si>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</si>
  <si>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</si>
  <si>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</si>
  <si>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</si>
  <si>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</si>
  <si>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</si>
  <si>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</si>
  <si>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</si>
  <si>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</si>
  <si>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</si>
  <si>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</si>
  <si>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</si>
  <si>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</si>
  <si>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</si>
  <si>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</si>
  <si>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</si>
  <si>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</si>
  <si>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</si>
  <si>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</si>
  <si>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</si>
  <si>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</si>
  <si>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</si>
  <si>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</si>
  <si>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</si>
  <si>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</si>
  <si>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</si>
  <si>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</si>
  <si>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</si>
  <si>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</si>
  <si>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</si>
  <si>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</si>
  <si>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</si>
  <si>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</si>
  <si>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</si>
  <si>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</si>
  <si>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</si>
  <si>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</si>
  <si>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</si>
  <si>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</si>
  <si>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</si>
  <si>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</si>
  <si>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</si>
  <si>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</si>
  <si>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</si>
  <si>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</si>
  <si>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</si>
  <si>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</si>
  <si>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</si>
  <si>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</si>
  <si>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</si>
  <si>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</si>
  <si>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</si>
  <si>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</si>
  <si>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</si>
  <si>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</si>
  <si>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</si>
  <si>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</si>
  <si>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</si>
  <si>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</si>
  <si>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</si>
  <si>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</si>
  <si>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</si>
  <si>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</si>
  <si>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</si>
  <si>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</si>
  <si>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</si>
  <si>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</si>
  <si>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</si>
  <si>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</si>
  <si>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</si>
  <si>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</si>
  <si>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</si>
  <si>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</si>
  <si>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</si>
  <si>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</si>
  <si>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</si>
  <si>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</si>
  <si>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</si>
  <si>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</si>
  <si>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</si>
  <si>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</si>
  <si>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</si>
  <si>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</si>
  <si>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</si>
  <si>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</si>
  <si>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</si>
  <si>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</si>
  <si>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</si>
  <si>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</si>
  <si>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</si>
  <si>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</si>
  <si>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</si>
  <si>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</si>
  <si>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</si>
  <si>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</si>
  <si>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</si>
  <si>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</si>
  <si>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</si>
  <si>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</si>
  <si>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</si>
  <si>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</si>
  <si>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</si>
  <si>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</si>
  <si>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</si>
  <si>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</si>
  <si>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</si>
  <si>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</si>
  <si>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</si>
  <si>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</si>
  <si>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</si>
  <si>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</si>
  <si>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</si>
  <si>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</si>
  <si>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</si>
  <si>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</si>
  <si>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</si>
  <si>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</si>
  <si>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</si>
  <si>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</si>
  <si>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</si>
  <si>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</si>
  <si>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</si>
  <si>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</si>
  <si>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</si>
  <si>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</si>
  <si>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</si>
  <si>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</si>
  <si>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</si>
  <si>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</si>
  <si>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</si>
  <si>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</si>
  <si>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</si>
  <si>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</si>
  <si>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</si>
  <si>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</si>
  <si>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</si>
  <si>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</si>
  <si>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</si>
  <si>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</si>
  <si>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</si>
  <si>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</si>
  <si>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</si>
  <si>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</si>
  <si>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</si>
  <si>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</si>
  <si>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</si>
  <si>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</si>
  <si>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</si>
  <si>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</si>
  <si>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</si>
  <si>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</si>
  <si>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</si>
  <si>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</si>
  <si>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</si>
  <si>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</si>
  <si>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</si>
  <si>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</si>
  <si>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</si>
  <si>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</si>
  <si>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</si>
  <si>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</si>
  <si>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</si>
  <si>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</si>
  <si>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</si>
  <si>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</si>
  <si>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</si>
  <si>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</si>
  <si>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</si>
  <si>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</si>
  <si>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</si>
  <si>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</si>
  <si>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</si>
  <si>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</si>
  <si>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</si>
  <si>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</si>
  <si>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</si>
  <si>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</si>
  <si>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</si>
  <si>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</si>
  <si>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</si>
  <si>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</si>
  <si>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</si>
  <si>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</si>
  <si>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</si>
  <si>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</si>
  <si>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</si>
  <si>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</si>
  <si>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</si>
  <si>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</si>
  <si>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</si>
  <si>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</si>
  <si>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</si>
  <si>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</si>
  <si>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</si>
  <si>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</si>
  <si>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</si>
  <si>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</si>
  <si>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</si>
  <si>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</si>
  <si>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</si>
  <si>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</si>
  <si>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</si>
  <si>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</si>
  <si>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</si>
  <si>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</si>
  <si>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</si>
  <si>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</si>
  <si>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</si>
  <si>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</si>
  <si>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</si>
  <si>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</si>
  <si>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</si>
  <si>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</si>
  <si>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</si>
  <si>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</si>
  <si>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</si>
  <si>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</si>
  <si>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</si>
  <si>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</si>
  <si>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</si>
  <si>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</si>
  <si>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</si>
  <si>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</si>
  <si>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</si>
  <si>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</si>
  <si>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</si>
  <si>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</si>
  <si>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</si>
  <si>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</si>
  <si>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</si>
  <si>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</si>
  <si>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</si>
  <si>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</si>
  <si>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</si>
  <si>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</si>
  <si>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</si>
  <si>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</si>
  <si>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</si>
  <si>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</si>
  <si>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</si>
  <si>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</si>
  <si>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</si>
  <si>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</si>
  <si>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</si>
  <si>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</si>
  <si>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</si>
  <si>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</si>
  <si>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</si>
  <si>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</si>
  <si>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</si>
  <si>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</si>
  <si>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</si>
  <si>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</si>
  <si>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</si>
  <si>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</si>
  <si>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</si>
  <si>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</si>
  <si>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</si>
  <si>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</si>
  <si>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</si>
  <si>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</si>
  <si>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</si>
  <si>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</si>
  <si>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</si>
  <si>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</si>
  <si>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</si>
  <si>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</si>
  <si>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</si>
  <si>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</si>
  <si>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</si>
  <si>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</si>
  <si>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</si>
  <si>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</si>
  <si>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</si>
  <si>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</si>
  <si>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</si>
  <si>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</si>
  <si>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</si>
  <si>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</si>
  <si>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</si>
  <si>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</si>
  <si>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</si>
  <si>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</si>
  <si>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</si>
  <si>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</si>
  <si>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</si>
  <si>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</si>
  <si>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</si>
  <si>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</si>
  <si>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</si>
  <si>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</si>
  <si>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</si>
  <si>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</si>
  <si>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</si>
  <si>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</si>
  <si>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</si>
  <si>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</si>
  <si>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</si>
  <si>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</si>
  <si>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</si>
  <si>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</si>
  <si>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</si>
  <si>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</si>
  <si>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</si>
  <si>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</si>
  <si>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</si>
  <si>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</si>
  <si>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</si>
  <si>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</si>
  <si>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</si>
  <si>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</si>
  <si>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</si>
  <si>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</si>
  <si>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</si>
  <si>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</si>
  <si>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</si>
  <si>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</si>
  <si>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</si>
  <si>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</si>
  <si>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</si>
  <si>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</si>
  <si>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</si>
  <si>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</si>
  <si>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</si>
  <si>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</si>
  <si>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</si>
  <si>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</si>
  <si>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</si>
  <si>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</si>
  <si>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</si>
  <si>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</si>
  <si>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</si>
  <si>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</si>
  <si>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</si>
  <si>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</si>
  <si>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</si>
  <si>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</si>
  <si>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</si>
  <si>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</si>
  <si>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</si>
  <si>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</si>
  <si>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</si>
  <si>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</si>
  <si>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</si>
  <si>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</si>
  <si>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</si>
  <si>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</si>
  <si>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</si>
  <si>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</si>
  <si>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</si>
  <si>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</si>
  <si>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</si>
  <si>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</si>
  <si>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</si>
  <si>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</si>
  <si>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</si>
  <si>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</si>
  <si>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</si>
  <si>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</si>
  <si>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</si>
  <si>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</si>
  <si>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</si>
  <si>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</si>
  <si>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</si>
  <si>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</si>
  <si>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</si>
  <si>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</si>
  <si>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</si>
  <si>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</si>
  <si>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</si>
  <si>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</si>
  <si>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</si>
  <si>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</si>
  <si>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</si>
  <si>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</si>
  <si>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</si>
  <si>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</si>
  <si>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</si>
  <si>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</si>
  <si>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</si>
  <si>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</si>
  <si>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</si>
  <si>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</si>
  <si>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</si>
  <si>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</si>
  <si>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</si>
  <si>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</si>
  <si>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</si>
  <si>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</si>
  <si>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</si>
  <si>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</si>
  <si>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</si>
  <si>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</si>
  <si>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</si>
  <si>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</si>
  <si>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</si>
  <si>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</si>
  <si>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</si>
  <si>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</si>
  <si>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</si>
  <si>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</si>
  <si>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</si>
  <si>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</si>
  <si>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</si>
  <si>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</si>
  <si>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</si>
  <si>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</si>
  <si>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</si>
  <si>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</si>
  <si>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</si>
  <si>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</si>
  <si>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</si>
  <si>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</si>
  <si>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</si>
  <si>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</si>
  <si>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</si>
  <si>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</si>
  <si>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</si>
  <si>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</si>
  <si>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</si>
  <si>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</si>
  <si>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</si>
  <si>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</si>
  <si>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</si>
  <si>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</si>
  <si>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</si>
  <si>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</si>
  <si>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</si>
  <si>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</si>
  <si>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</si>
  <si>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</si>
  <si>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</si>
  <si>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</si>
  <si>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</si>
  <si>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</si>
  <si>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</si>
  <si>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</si>
  <si>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</si>
  <si>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</si>
  <si>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</si>
  <si>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</si>
  <si>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</si>
  <si>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</si>
  <si>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</si>
  <si>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</si>
  <si>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</si>
  <si>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</si>
  <si>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</si>
  <si>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</si>
  <si>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</si>
  <si>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</si>
  <si>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</si>
  <si>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</si>
  <si>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</si>
  <si>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</si>
  <si>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</si>
  <si>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</si>
  <si>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</si>
  <si>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</si>
  <si>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</si>
  <si>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</si>
  <si>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</si>
  <si>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</si>
  <si>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</si>
  <si>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</si>
  <si>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</si>
  <si>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</si>
  <si>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</si>
  <si>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</si>
  <si>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</si>
  <si>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</si>
  <si>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</si>
  <si>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</si>
  <si>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</si>
  <si>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</si>
  <si>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</si>
  <si>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</si>
  <si>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</si>
  <si>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</si>
  <si>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</si>
  <si>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</si>
  <si>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</si>
  <si>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</si>
  <si>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</si>
  <si>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</si>
  <si>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</si>
  <si>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</si>
  <si>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</si>
  <si>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</si>
  <si>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</si>
  <si>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</si>
  <si>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</si>
  <si>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</si>
  <si>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</si>
  <si>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</si>
  <si>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</si>
  <si>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</si>
  <si>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</si>
  <si>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</si>
  <si>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</si>
  <si>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</si>
  <si>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</si>
  <si>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</si>
  <si>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</si>
  <si>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</si>
  <si>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</si>
  <si>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</si>
  <si>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</si>
  <si>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</si>
  <si>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</si>
  <si>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</si>
  <si>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</si>
  <si>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</si>
  <si>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</si>
  <si>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</si>
  <si>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</si>
  <si>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</si>
  <si>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</si>
  <si>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</si>
  <si>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</si>
  <si>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</si>
  <si>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</si>
  <si>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</si>
  <si>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</si>
  <si>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</si>
  <si>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</si>
  <si>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</si>
  <si>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</si>
  <si>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</si>
  <si>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</si>
  <si>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</si>
  <si>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</si>
  <si>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</si>
  <si>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</si>
  <si>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</si>
  <si>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</si>
  <si>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</si>
  <si>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</si>
  <si>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</si>
  <si>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</si>
  <si>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</si>
  <si>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</si>
  <si>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</si>
  <si>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</si>
  <si>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</si>
  <si>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</si>
  <si>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</si>
  <si>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</si>
  <si>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</si>
  <si>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</si>
  <si>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</si>
  <si>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</si>
  <si>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</si>
  <si>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</si>
  <si>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</si>
  <si>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</si>
  <si>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</si>
  <si>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</si>
  <si>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</si>
  <si>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</si>
  <si>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</si>
  <si>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</si>
  <si>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</si>
  <si>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</si>
  <si>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</si>
  <si>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</si>
  <si>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</si>
  <si>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</si>
  <si>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</si>
  <si>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</si>
  <si>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</si>
  <si>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</si>
  <si>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</si>
  <si>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</si>
  <si>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</si>
  <si>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</si>
  <si>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</si>
  <si>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</si>
  <si>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</si>
  <si>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</si>
  <si>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</si>
  <si>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</si>
  <si>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</si>
  <si>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</si>
  <si>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</si>
  <si>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</si>
  <si>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</si>
  <si>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</si>
  <si>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</si>
  <si>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</si>
  <si>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</si>
  <si>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</si>
  <si>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</si>
  <si>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</si>
  <si>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</si>
  <si>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</si>
  <si>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</si>
  <si>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</si>
  <si>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</si>
  <si>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</si>
  <si>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</si>
  <si>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</si>
  <si>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</si>
  <si>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</si>
  <si>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</si>
  <si>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</si>
  <si>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</si>
  <si>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</si>
  <si>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</si>
  <si>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</si>
  <si>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</si>
  <si>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</si>
  <si>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</si>
  <si>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</si>
  <si>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</si>
  <si>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</si>
  <si>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</si>
  <si>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</si>
  <si>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</si>
  <si>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</si>
  <si>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</si>
  <si>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</si>
  <si>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</si>
  <si>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</si>
  <si>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</si>
  <si>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</si>
  <si>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</si>
  <si>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</si>
  <si>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</si>
  <si>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</si>
  <si>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</si>
  <si>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</si>
  <si>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</si>
  <si>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</si>
  <si>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</si>
  <si>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</si>
  <si>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</si>
  <si>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</si>
  <si>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</si>
  <si>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</si>
  <si>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</si>
  <si>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</si>
  <si>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</si>
  <si>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</si>
  <si>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</si>
  <si>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</si>
  <si>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</si>
  <si>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</si>
  <si>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</si>
  <si>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</si>
  <si>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</si>
  <si>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</si>
  <si>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</si>
  <si>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</si>
  <si>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</si>
  <si>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</si>
  <si>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</si>
  <si>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</si>
  <si>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</si>
  <si>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</si>
  <si>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</si>
  <si>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</si>
  <si>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</si>
  <si>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</si>
  <si>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</si>
  <si>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</si>
  <si>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</si>
  <si>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</si>
  <si>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</si>
  <si>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</si>
  <si>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</si>
  <si>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</si>
  <si>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</si>
  <si>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</si>
  <si>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</si>
  <si>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</si>
  <si>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</si>
  <si>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</si>
  <si>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</si>
  <si>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</si>
  <si>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</si>
  <si>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</si>
  <si>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</si>
  <si>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</si>
  <si>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</si>
  <si>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</si>
  <si>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</si>
  <si>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</si>
  <si>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</si>
  <si>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</si>
  <si>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</si>
  <si>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</si>
  <si>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</si>
  <si>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</si>
  <si>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</si>
  <si>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</si>
  <si>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</si>
  <si>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</si>
  <si>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</si>
  <si>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</si>
  <si>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</si>
  <si>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</si>
  <si>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</si>
  <si>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</si>
  <si>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</si>
  <si>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</si>
  <si>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</si>
  <si>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</si>
  <si>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</si>
  <si>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</si>
  <si>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</si>
  <si>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</si>
  <si>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</si>
  <si>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</si>
  <si>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</si>
  <si>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</si>
  <si>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</si>
  <si>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</si>
  <si>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</si>
  <si>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</si>
  <si>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</si>
  <si>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</si>
  <si>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</si>
  <si>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</si>
  <si>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</si>
  <si>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</si>
  <si>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</si>
  <si>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</si>
  <si>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</si>
  <si>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</si>
  <si>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</si>
  <si>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</si>
  <si>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</si>
  <si>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</si>
  <si>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</si>
  <si>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</si>
  <si>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</si>
  <si>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</si>
  <si>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</si>
  <si>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</si>
  <si>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</si>
  <si>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</si>
  <si>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</si>
  <si>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</si>
  <si>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</si>
  <si>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</si>
  <si>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</si>
  <si>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</si>
  <si>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</si>
  <si>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</si>
  <si>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</si>
  <si>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</si>
  <si>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</si>
  <si>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</si>
  <si>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</si>
  <si>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</si>
  <si>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</si>
  <si>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</si>
  <si>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</si>
  <si>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</si>
  <si>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</si>
  <si>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</si>
  <si>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</si>
  <si>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</si>
  <si>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</si>
  <si>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</si>
  <si>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</si>
  <si>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</si>
  <si>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</si>
  <si>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</si>
  <si>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</si>
  <si>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</si>
  <si>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</si>
  <si>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</si>
  <si>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</si>
  <si>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</si>
  <si>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</si>
  <si>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</si>
  <si>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</si>
  <si>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</si>
  <si>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</si>
  <si>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</si>
  <si>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</si>
  <si>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</si>
  <si>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</si>
  <si>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</si>
  <si>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</si>
  <si>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</si>
  <si>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</si>
  <si>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</si>
  <si>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</si>
  <si>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</si>
  <si>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</si>
  <si>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</si>
  <si>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</si>
  <si>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</si>
  <si>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</si>
  <si>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</si>
  <si>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</si>
  <si>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</si>
  <si>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</si>
  <si>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</si>
  <si>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</si>
  <si>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</si>
  <si>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</si>
  <si>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</si>
  <si>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</si>
  <si>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</si>
  <si>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</si>
  <si>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</si>
  <si>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</si>
  <si>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</si>
  <si>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</si>
  <si>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</si>
  <si>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</si>
  <si>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</si>
  <si>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</si>
  <si>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</si>
  <si>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</si>
  <si>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</si>
  <si>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</si>
  <si>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</si>
  <si>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</si>
  <si>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</si>
  <si>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</si>
  <si>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</si>
  <si>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</si>
  <si>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</si>
  <si>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</si>
  <si>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</si>
  <si>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</si>
  <si>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</si>
  <si>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</si>
  <si>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</si>
  <si>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</si>
  <si>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</si>
  <si>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</si>
  <si>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</si>
  <si>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</si>
  <si>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</si>
  <si>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</si>
  <si>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</si>
  <si>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</si>
  <si>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</si>
  <si>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</si>
  <si>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</si>
  <si>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</si>
  <si>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</si>
  <si>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</si>
  <si>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</si>
  <si>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</si>
  <si>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</si>
  <si>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</si>
  <si>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</si>
  <si>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</si>
  <si>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</si>
  <si>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</si>
  <si>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</si>
  <si>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</si>
  <si>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</si>
  <si>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</si>
  <si>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</si>
  <si>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</si>
  <si>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</si>
  <si>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</si>
  <si>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</si>
  <si>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</si>
  <si>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</si>
  <si>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</si>
  <si>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</si>
  <si>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</si>
  <si>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</si>
  <si>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</si>
  <si>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</si>
  <si>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</si>
  <si>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</si>
  <si>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</si>
  <si>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</si>
  <si>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</si>
  <si>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</si>
  <si>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</si>
  <si>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</si>
  <si>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</si>
  <si>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</si>
  <si>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</si>
  <si>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</si>
  <si>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</si>
  <si>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</si>
  <si>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</si>
  <si>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</si>
  <si>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</si>
  <si>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</si>
  <si>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</si>
  <si>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</si>
  <si>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</si>
  <si>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</si>
  <si>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</si>
  <si>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</si>
  <si>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</si>
  <si>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</si>
  <si>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</si>
  <si>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</si>
  <si>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</si>
  <si>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</si>
  <si>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</si>
  <si>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</si>
  <si>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</si>
  <si>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</si>
  <si>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</si>
  <si>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</si>
  <si>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</si>
  <si>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</si>
  <si>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</si>
  <si>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</si>
  <si>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</si>
  <si>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</si>
  <si>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</si>
  <si>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</si>
  <si>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</si>
  <si>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</si>
  <si>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</si>
  <si>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</si>
  <si>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</si>
  <si>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</si>
  <si>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</si>
  <si>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</si>
  <si>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</si>
  <si>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</si>
  <si>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</si>
  <si>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</si>
  <si>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</si>
  <si>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</si>
  <si>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</si>
  <si>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</si>
  <si>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</si>
  <si>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</si>
  <si>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</si>
  <si>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</si>
  <si>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</si>
  <si>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</si>
  <si>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</si>
  <si>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</si>
  <si>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</si>
  <si>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</si>
  <si>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</si>
  <si>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</si>
  <si>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</si>
  <si>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</si>
  <si>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</si>
  <si>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</si>
  <si>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</si>
  <si>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</si>
  <si>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</si>
  <si>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</si>
  <si>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</si>
  <si>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</si>
  <si>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</si>
  <si>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</si>
  <si>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</si>
  <si>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</si>
  <si>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</si>
  <si>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</si>
  <si>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</si>
  <si>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</si>
  <si>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</si>
  <si>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</si>
  <si>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</si>
  <si>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</si>
  <si>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</si>
  <si>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</si>
  <si>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</si>
  <si>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</si>
  <si>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</si>
  <si>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</si>
  <si>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</si>
  <si>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</si>
  <si>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</si>
  <si>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</si>
  <si>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</si>
  <si>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</si>
  <si>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</si>
  <si>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</si>
  <si>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</si>
  <si>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</si>
  <si>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</si>
  <si>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</si>
  <si>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</si>
  <si>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</si>
  <si>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</si>
  <si>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</si>
  <si>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</si>
  <si>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</si>
  <si>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</si>
  <si>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</si>
  <si>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</si>
  <si>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</si>
  <si>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</si>
  <si>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</si>
  <si>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</si>
  <si>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</si>
  <si>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</si>
  <si>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</si>
  <si>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</si>
  <si>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</si>
  <si>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</si>
  <si>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</si>
  <si>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</si>
  <si>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</si>
  <si>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</si>
  <si>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</si>
  <si>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</si>
  <si>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</si>
  <si>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</si>
  <si>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</si>
  <si>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</si>
  <si>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</si>
  <si>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</si>
  <si>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</si>
  <si>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</si>
  <si>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</si>
  <si>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</si>
  <si>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</si>
  <si>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</si>
  <si>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</si>
  <si>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</si>
  <si>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</si>
  <si>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</si>
  <si>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</si>
  <si>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</si>
  <si>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</si>
  <si>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</si>
  <si>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</si>
  <si>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</si>
  <si>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</si>
  <si>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</si>
  <si>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</si>
  <si>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</si>
  <si>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</si>
  <si>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</si>
  <si>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</si>
  <si>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</si>
  <si>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</si>
  <si>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</si>
  <si>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</si>
  <si>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</si>
  <si>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</si>
  <si>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</si>
  <si>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</si>
  <si>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</si>
  <si>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</si>
  <si>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</si>
  <si>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</si>
  <si>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</si>
  <si>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</si>
  <si>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</si>
  <si>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</si>
  <si>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</si>
  <si>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</si>
  <si>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</si>
  <si>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</si>
  <si>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</si>
  <si>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</si>
  <si>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</si>
  <si>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</si>
  <si>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</si>
  <si>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</si>
  <si>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</si>
  <si>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</si>
  <si>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</si>
  <si>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</si>
  <si>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</si>
  <si>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</si>
  <si>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</si>
  <si>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</si>
  <si>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</si>
  <si>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</si>
  <si>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</si>
  <si>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</si>
  <si>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</si>
  <si>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</si>
  <si>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</si>
  <si>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</si>
  <si>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</si>
  <si>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</si>
  <si>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</si>
  <si>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</si>
  <si>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</si>
  <si>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</si>
  <si>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</si>
  <si>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</si>
  <si>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</si>
  <si>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</si>
  <si>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</si>
  <si>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</si>
  <si>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</si>
  <si>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</si>
  <si>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</si>
  <si>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</si>
  <si>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</si>
  <si>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</si>
  <si>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</si>
  <si>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</si>
  <si>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</si>
  <si>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</si>
  <si>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</si>
  <si>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</si>
  <si>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</si>
  <si>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</si>
  <si>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</si>
  <si>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</si>
  <si>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</si>
  <si>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</si>
  <si>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</si>
  <si>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</si>
  <si>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</si>
  <si>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</si>
  <si>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</si>
  <si>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</si>
  <si>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</si>
  <si>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</si>
  <si>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</si>
  <si>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</si>
  <si>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</si>
  <si>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</si>
  <si>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</si>
  <si>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</si>
  <si>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</si>
  <si>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</si>
  <si>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</si>
  <si>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</si>
  <si>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</si>
  <si>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</si>
  <si>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</si>
  <si>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</si>
  <si>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</si>
  <si>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</si>
  <si>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</si>
  <si>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</si>
  <si>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</si>
  <si>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</si>
  <si>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</si>
  <si>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</si>
  <si>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</si>
  <si>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</si>
  <si>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</si>
  <si>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</si>
  <si>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</si>
  <si>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</si>
  <si>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</si>
  <si>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</si>
  <si>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</si>
  <si>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</si>
  <si>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</si>
  <si>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</si>
  <si>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</si>
  <si>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</si>
  <si>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</si>
  <si>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</si>
  <si>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</si>
  <si>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</si>
  <si>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</si>
  <si>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</si>
  <si>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</si>
  <si>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</si>
  <si>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</si>
  <si>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</si>
  <si>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</si>
  <si>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</si>
  <si>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</si>
  <si>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</si>
  <si>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</si>
  <si>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</si>
  <si>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</si>
  <si>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</si>
  <si>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</si>
  <si>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</si>
  <si>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</si>
  <si>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</si>
  <si>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</si>
  <si>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</si>
  <si>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</si>
  <si>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</si>
  <si>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</si>
  <si>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</si>
  <si>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</si>
  <si>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</si>
  <si>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</si>
  <si>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</si>
  <si>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</si>
  <si>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</si>
  <si>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</si>
  <si>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</si>
  <si>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</si>
  <si>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</si>
  <si>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</si>
  <si>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</si>
  <si>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</si>
  <si>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</si>
  <si>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</si>
  <si>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</si>
  <si>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</si>
  <si>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</si>
  <si>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</si>
  <si>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</si>
  <si>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</si>
  <si>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</si>
  <si>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</si>
  <si>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</si>
  <si>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</si>
  <si>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</si>
  <si>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</si>
  <si>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</si>
  <si>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</si>
  <si>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</si>
  <si>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</si>
  <si>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</si>
  <si>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</si>
  <si>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</si>
  <si>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</si>
  <si>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</si>
  <si>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</si>
  <si>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</si>
  <si>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</si>
  <si>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</si>
  <si>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</si>
  <si>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</si>
  <si>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</si>
  <si>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</si>
  <si>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</si>
  <si>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</si>
  <si>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</si>
  <si>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</si>
  <si>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</si>
  <si>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</si>
  <si>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</si>
  <si>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</si>
  <si>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</si>
  <si>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</si>
  <si>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</si>
  <si>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</si>
  <si>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</si>
  <si>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</si>
  <si>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</si>
  <si>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</si>
  <si>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</si>
  <si>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</si>
  <si>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</si>
  <si>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</si>
  <si>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</si>
  <si>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</si>
  <si>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</si>
  <si>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</si>
  <si>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</si>
  <si>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</si>
  <si>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</si>
  <si>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</si>
  <si>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</si>
  <si>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</si>
  <si>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</si>
  <si>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</si>
  <si>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</si>
  <si>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</si>
  <si>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</si>
  <si>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</si>
  <si>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</si>
  <si>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</si>
  <si>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</si>
  <si>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</si>
  <si>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</si>
  <si>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</si>
  <si>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</si>
  <si>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</si>
  <si>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</si>
  <si>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</si>
  <si>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</si>
  <si>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</si>
  <si>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</si>
  <si>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</si>
  <si>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</si>
  <si>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</si>
  <si>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</si>
  <si>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</si>
  <si>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</si>
  <si>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</si>
  <si>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</si>
  <si>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</si>
  <si>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</si>
  <si>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</si>
  <si>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</si>
  <si>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</si>
  <si>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</si>
  <si>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</si>
  <si>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</si>
  <si>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</si>
  <si>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</si>
  <si>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</si>
  <si>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</si>
  <si>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</si>
  <si>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</si>
  <si>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</si>
  <si>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</si>
  <si>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</si>
  <si>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</si>
  <si>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</si>
  <si>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</si>
  <si>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</si>
  <si>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</si>
  <si>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</si>
  <si>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</si>
  <si>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</si>
  <si>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</si>
  <si>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</si>
  <si>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</si>
  <si>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</si>
  <si>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</si>
  <si>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</si>
  <si>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</si>
  <si>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</si>
  <si>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</si>
  <si>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</si>
  <si>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</si>
  <si>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</si>
  <si>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</si>
  <si>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</si>
  <si>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</si>
  <si>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</si>
  <si>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</si>
  <si>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</si>
  <si>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</si>
  <si>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</si>
  <si>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</si>
  <si>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</si>
  <si>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</si>
  <si>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</si>
  <si>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</si>
  <si>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</si>
  <si>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</si>
  <si>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</si>
  <si>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</si>
  <si>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</si>
  <si>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</si>
  <si>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</si>
  <si>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</si>
  <si>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</si>
  <si>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</si>
  <si>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</si>
  <si>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</si>
  <si>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</si>
  <si>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</si>
  <si>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</si>
  <si>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</si>
  <si>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</si>
  <si>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</si>
  <si>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</si>
  <si>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</si>
  <si>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</si>
  <si>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</si>
  <si>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</si>
  <si>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</si>
  <si>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</si>
  <si>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</si>
  <si>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</si>
  <si>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</si>
  <si>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</si>
  <si>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</si>
  <si>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</si>
  <si>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</si>
  <si>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</si>
  <si>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</si>
  <si>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</si>
  <si>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</si>
  <si>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</si>
  <si>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</si>
  <si>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</si>
  <si>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</si>
  <si>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</si>
  <si>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</si>
  <si>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</si>
  <si>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</si>
  <si>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</si>
  <si>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</si>
  <si>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</si>
  <si>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</si>
  <si>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</si>
  <si>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</si>
  <si>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</si>
  <si>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</si>
  <si>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</si>
  <si>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</si>
  <si>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</si>
  <si>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</si>
  <si>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</si>
  <si>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</si>
  <si>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</si>
  <si>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</si>
  <si>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</si>
  <si>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</si>
  <si>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</si>
  <si>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</si>
  <si>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</si>
  <si>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</si>
  <si>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</si>
  <si>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</si>
  <si>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</si>
  <si>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</si>
  <si>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</si>
  <si>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</si>
  <si>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</si>
  <si>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</si>
  <si>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</si>
  <si>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</si>
  <si>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</si>
  <si>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</si>
  <si>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</si>
  <si>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</si>
  <si>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</si>
  <si>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</si>
  <si>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</si>
  <si>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</si>
  <si>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</si>
  <si>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</si>
  <si>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</si>
  <si>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</si>
  <si>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</si>
  <si>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</si>
  <si>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</si>
  <si>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</si>
  <si>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</si>
  <si>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</si>
  <si>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</si>
  <si>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</si>
  <si>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</si>
  <si>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</si>
  <si>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</si>
  <si>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</si>
  <si>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</si>
  <si>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</si>
  <si>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</si>
  <si>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</si>
  <si>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</si>
  <si>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</si>
  <si>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</si>
  <si>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</si>
  <si>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</si>
  <si>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</si>
  <si>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</si>
  <si>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</si>
  <si>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</si>
  <si>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</si>
  <si>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</si>
  <si>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</si>
  <si>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</si>
  <si>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</si>
  <si>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</si>
  <si>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</si>
  <si>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</si>
  <si>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</si>
  <si>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</si>
  <si>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</si>
  <si>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</si>
  <si>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</si>
  <si>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</si>
  <si>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</si>
  <si>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</si>
  <si>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</si>
  <si>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</si>
  <si>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</si>
  <si>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</si>
  <si>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</si>
  <si>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</si>
  <si>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</si>
  <si>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</si>
  <si>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</si>
  <si>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</si>
  <si>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</si>
  <si>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</si>
  <si>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</si>
  <si>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</si>
  <si>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</si>
  <si>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</si>
  <si>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</si>
  <si>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</si>
  <si>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</si>
  <si>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</si>
  <si>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</si>
  <si>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</si>
  <si>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</si>
  <si>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</si>
  <si>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</si>
  <si>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</si>
  <si>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</si>
  <si>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</si>
  <si>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</si>
  <si>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</si>
  <si>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</si>
  <si>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</si>
  <si>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</si>
  <si>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</si>
  <si>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</si>
  <si>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</si>
  <si>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</si>
  <si>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</si>
  <si>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</si>
  <si>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</si>
  <si>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</si>
  <si>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</si>
  <si>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</si>
  <si>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</si>
  <si>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</si>
  <si>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</si>
  <si>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</si>
  <si>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</si>
  <si>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</si>
  <si>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</si>
  <si>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</si>
  <si>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</si>
  <si>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</si>
  <si>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</si>
  <si>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</si>
  <si>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</si>
  <si>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</si>
  <si>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</si>
  <si>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</si>
  <si>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</si>
  <si>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</si>
  <si>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</si>
  <si>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</si>
  <si>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</si>
  <si>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</si>
  <si>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</si>
  <si>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</si>
  <si>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</si>
  <si>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</si>
  <si>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</si>
  <si>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</si>
  <si>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</si>
  <si>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</si>
  <si>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</si>
  <si>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</si>
  <si>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</si>
  <si>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</si>
  <si>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</si>
  <si>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</si>
  <si>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</si>
  <si>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</si>
  <si>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</si>
  <si>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</si>
  <si>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</si>
  <si>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</si>
  <si>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</si>
  <si>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</si>
  <si>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</si>
  <si>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</si>
  <si>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</si>
  <si>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</si>
  <si>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</si>
  <si>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</si>
  <si>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</si>
  <si>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</si>
  <si>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</si>
  <si>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</si>
  <si>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</si>
  <si>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</si>
  <si>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</si>
  <si>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</si>
  <si>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</si>
  <si>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</si>
  <si>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</si>
  <si>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</si>
  <si>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</si>
  <si>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</si>
  <si>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</si>
  <si>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</si>
  <si>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</si>
  <si>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</si>
  <si>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</si>
  <si>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</si>
  <si>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</si>
  <si>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</si>
  <si>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</si>
  <si>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</si>
  <si>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</si>
  <si>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</si>
  <si>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</si>
  <si>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</si>
  <si>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</si>
  <si>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</si>
  <si>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</si>
  <si>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</si>
  <si>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</si>
  <si>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</si>
  <si>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</si>
  <si>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</si>
  <si>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</si>
  <si>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</si>
  <si>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</si>
  <si>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</si>
  <si>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</si>
  <si>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</si>
  <si>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</si>
  <si>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</si>
  <si>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</si>
  <si>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</si>
  <si>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</si>
  <si>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</si>
  <si>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</si>
  <si>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</si>
  <si>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</si>
  <si>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</si>
  <si>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</si>
  <si>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</si>
  <si>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</si>
  <si>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</si>
  <si>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</si>
  <si>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</si>
  <si>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</si>
  <si>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</si>
  <si>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</si>
  <si>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</si>
  <si>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</si>
  <si>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</si>
  <si>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</si>
  <si>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</si>
  <si>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</si>
  <si>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</si>
  <si>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</si>
  <si>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</si>
  <si>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</si>
  <si>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</si>
  <si>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</si>
  <si>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</si>
  <si>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</si>
  <si>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</si>
  <si>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</si>
  <si>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</si>
  <si>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</si>
  <si>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</si>
  <si>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</si>
  <si>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</si>
  <si>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</si>
  <si>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</si>
  <si>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</si>
  <si>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</si>
  <si>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</si>
  <si>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</si>
  <si>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</si>
  <si>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</si>
  <si>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</si>
  <si>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</si>
  <si>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</si>
  <si>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</si>
  <si>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</si>
  <si>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</si>
  <si>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</si>
  <si>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</si>
  <si>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</si>
  <si>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</si>
  <si>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</si>
  <si>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</si>
  <si>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</si>
  <si>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</si>
  <si>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</si>
  <si>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</si>
  <si>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</si>
  <si>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</si>
  <si>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</si>
  <si>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</si>
  <si>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</si>
  <si>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</si>
  <si>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</si>
  <si>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</si>
  <si>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</si>
  <si>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</si>
  <si>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</si>
  <si>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</si>
  <si>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</si>
  <si>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</si>
  <si>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</si>
  <si>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</si>
  <si>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</si>
  <si>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</si>
  <si>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</si>
  <si>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</si>
  <si>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</si>
  <si>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</si>
  <si>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</si>
  <si>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</si>
  <si>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</si>
  <si>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</si>
  <si>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</si>
  <si>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</si>
  <si>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</si>
  <si>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</si>
  <si>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</si>
  <si>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</si>
  <si>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</si>
  <si>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</si>
  <si>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</si>
  <si>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</si>
  <si>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</si>
  <si>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</si>
  <si>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</si>
  <si>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</si>
  <si>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</si>
  <si>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</si>
  <si>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</si>
  <si>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</si>
  <si>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</si>
  <si>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</si>
  <si>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</si>
  <si>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</si>
  <si>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</si>
  <si>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</si>
  <si>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</si>
  <si>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</si>
  <si>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</si>
  <si>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</si>
  <si>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</si>
  <si>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</si>
  <si>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</si>
  <si>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</si>
  <si>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</si>
  <si>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</si>
  <si>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</si>
  <si>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</si>
  <si>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</si>
  <si>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</si>
  <si>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</si>
  <si>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</si>
  <si>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</si>
  <si>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</si>
  <si>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</si>
  <si>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</si>
  <si>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</si>
  <si>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</si>
  <si>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</si>
  <si>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</si>
  <si>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</si>
  <si>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</si>
  <si>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</si>
  <si>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</si>
  <si>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</si>
  <si>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</si>
  <si>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</si>
  <si>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</si>
  <si>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</si>
  <si>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</si>
  <si>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</si>
  <si>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</si>
  <si>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</si>
  <si>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</si>
  <si>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</si>
  <si>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</si>
  <si>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</si>
  <si>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</si>
  <si>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</si>
  <si>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</si>
  <si>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</si>
  <si>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</si>
  <si>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</si>
  <si>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</si>
  <si>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</si>
  <si>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</si>
  <si>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</si>
  <si>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</si>
  <si>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</si>
  <si>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</si>
  <si>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</si>
  <si>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</si>
  <si>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</si>
  <si>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</si>
  <si>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</si>
  <si>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</si>
  <si>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</si>
  <si>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</si>
  <si>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</si>
  <si>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</si>
  <si>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</si>
  <si>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</si>
  <si>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</si>
  <si>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</si>
  <si>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</si>
  <si>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</si>
  <si>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</si>
  <si>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</si>
  <si>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</si>
  <si>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</si>
  <si>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</si>
  <si>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</si>
  <si>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</si>
  <si>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</si>
  <si>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</si>
  <si>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</si>
  <si>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</si>
  <si>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</si>
  <si>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</si>
  <si>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</si>
  <si>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</si>
  <si>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</si>
  <si>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</si>
  <si>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</si>
  <si>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</si>
  <si>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</si>
  <si>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</si>
  <si>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</si>
  <si>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</si>
  <si>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</si>
  <si>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</si>
  <si>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</si>
  <si>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</si>
  <si>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</si>
  <si>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</si>
  <si>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</si>
  <si>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</si>
  <si>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</si>
  <si>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</si>
  <si>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</si>
  <si>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</si>
  <si>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</si>
  <si>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</si>
  <si>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</si>
  <si>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</si>
  <si>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</si>
  <si>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</si>
  <si>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</si>
  <si>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</si>
  <si>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</si>
  <si>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</si>
  <si>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</si>
  <si>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</si>
  <si>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</si>
  <si>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</si>
  <si>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</si>
  <si>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</si>
  <si>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</si>
  <si>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</si>
  <si>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</si>
  <si>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</si>
  <si>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</si>
  <si>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</si>
  <si>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</si>
  <si>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</si>
  <si>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</si>
  <si>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</si>
  <si>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</si>
  <si>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</si>
  <si>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</si>
  <si>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</si>
  <si>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</si>
  <si>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</si>
  <si>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</si>
  <si>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</si>
  <si>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</si>
  <si>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</si>
  <si>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</si>
  <si>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</si>
  <si>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</si>
  <si>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</si>
  <si>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</si>
  <si>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</si>
  <si>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</si>
  <si>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</si>
  <si>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</si>
  <si>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</si>
  <si>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</si>
  <si>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</si>
  <si>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</si>
  <si>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</si>
  <si>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</si>
  <si>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</si>
  <si>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</si>
  <si>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</si>
  <si>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</si>
  <si>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</si>
  <si>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</si>
  <si>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</si>
  <si>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</si>
  <si>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</si>
  <si>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</si>
  <si>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</si>
  <si>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</si>
  <si>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</si>
  <si>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</si>
  <si>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</si>
  <si>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</si>
  <si>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</si>
  <si>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</si>
  <si>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</si>
  <si>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</si>
  <si>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</si>
  <si>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</si>
  <si>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</si>
  <si>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</si>
  <si>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</si>
  <si>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</si>
  <si>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</si>
  <si>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</si>
  <si>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</si>
  <si>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</si>
  <si>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</si>
  <si>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</si>
  <si>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</si>
  <si>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</si>
  <si>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</si>
  <si>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</si>
  <si>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</si>
  <si>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</si>
  <si>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</si>
  <si>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</si>
  <si>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</si>
  <si>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</si>
  <si>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</si>
  <si>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</si>
  <si>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</si>
  <si>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</si>
  <si>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</si>
  <si>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</si>
  <si>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</si>
  <si>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</si>
  <si>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</si>
  <si>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</si>
  <si>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</si>
  <si>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</si>
  <si>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</si>
  <si>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</si>
  <si>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</si>
  <si>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</si>
  <si>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</si>
  <si>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</si>
  <si>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</si>
  <si>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</si>
  <si>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</si>
  <si>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</si>
  <si>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</si>
  <si>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</si>
  <si>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</si>
  <si>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</si>
  <si>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</si>
  <si>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</si>
  <si>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</si>
  <si>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</si>
  <si>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</si>
  <si>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</si>
  <si>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</si>
  <si>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</si>
  <si>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</si>
  <si>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</si>
  <si>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</si>
  <si>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</si>
  <si>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</si>
  <si>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</si>
  <si>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</si>
  <si>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</si>
  <si>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</si>
  <si>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</si>
  <si>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</si>
  <si>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</si>
  <si>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</si>
  <si>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</si>
  <si>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</si>
  <si>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</si>
  <si>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</si>
  <si>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</si>
  <si>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</si>
  <si>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</si>
  <si>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</si>
  <si>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</si>
  <si>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</si>
  <si>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</si>
  <si>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</si>
  <si>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</si>
  <si>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</si>
  <si>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</si>
  <si>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</si>
  <si>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</si>
  <si>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</si>
  <si>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</si>
  <si>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</si>
  <si>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</si>
  <si>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</si>
  <si>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</si>
  <si>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</si>
  <si>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</si>
  <si>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</si>
  <si>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</si>
  <si>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</si>
  <si>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</si>
  <si>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</si>
  <si>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</si>
  <si>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</si>
  <si>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</si>
  <si>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</si>
  <si>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</si>
  <si>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</si>
  <si>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</si>
  <si>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</si>
  <si>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</si>
  <si>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</si>
  <si>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</si>
  <si>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</si>
  <si>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</si>
  <si>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</si>
  <si>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</si>
  <si>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</si>
  <si>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</si>
  <si>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</si>
  <si>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</si>
  <si>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</si>
  <si>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</si>
  <si>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</si>
  <si>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</si>
  <si>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</si>
  <si>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</si>
  <si>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</si>
  <si>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</si>
  <si>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</si>
  <si>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</si>
  <si>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</si>
  <si>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</si>
  <si>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</si>
  <si>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</si>
  <si>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</si>
  <si>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</si>
  <si>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</si>
  <si>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</si>
  <si>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</si>
  <si>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</si>
  <si>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</si>
  <si>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</si>
  <si>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</si>
  <si>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</si>
  <si>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</si>
  <si>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</si>
  <si>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</si>
  <si>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</si>
  <si>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</si>
  <si>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</si>
  <si>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</si>
  <si>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</si>
  <si>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</si>
  <si>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</si>
  <si>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</si>
  <si>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</si>
  <si>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</si>
  <si>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</si>
  <si>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</si>
  <si>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</si>
  <si>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</si>
  <si>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</si>
  <si>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</si>
  <si>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</si>
  <si>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</si>
  <si>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</si>
  <si>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</si>
  <si>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</si>
  <si>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</si>
  <si>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</si>
  <si>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</si>
  <si>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</si>
  <si>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</si>
  <si>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</si>
  <si>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</si>
  <si>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</si>
  <si>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</si>
  <si>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</si>
  <si>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</si>
  <si>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</si>
  <si>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</si>
  <si>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</si>
  <si>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</si>
  <si>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</si>
  <si>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</si>
  <si>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</si>
  <si>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</si>
  <si>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</si>
  <si>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</si>
  <si>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</si>
  <si>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</si>
  <si>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</si>
  <si>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</si>
  <si>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</si>
  <si>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</si>
  <si>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</si>
  <si>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</si>
  <si>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</si>
  <si>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</si>
  <si>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</si>
  <si>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</si>
  <si>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</si>
  <si>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</si>
  <si>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</si>
  <si>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</si>
  <si>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</si>
  <si>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</si>
  <si>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</si>
  <si>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</si>
  <si>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</si>
  <si>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</si>
  <si>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</si>
  <si>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</si>
  <si>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</si>
  <si>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</si>
  <si>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</si>
  <si>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</si>
  <si>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</si>
  <si>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</si>
  <si>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</si>
  <si>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</si>
  <si>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</si>
  <si>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</si>
  <si>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</si>
  <si>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</si>
  <si>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</si>
  <si>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</si>
  <si>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</si>
  <si>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</si>
  <si>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</si>
  <si>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</si>
  <si>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</si>
  <si>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</si>
  <si>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</si>
  <si>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</si>
  <si>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</si>
  <si>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</si>
  <si>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</si>
  <si>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</si>
  <si>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</si>
  <si>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</si>
  <si>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</si>
  <si>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</si>
  <si>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</si>
  <si>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</si>
  <si>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</si>
  <si>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</si>
  <si>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</si>
  <si>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</si>
  <si>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</si>
  <si>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</si>
  <si>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</si>
  <si>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</si>
  <si>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</si>
  <si>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</si>
  <si>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</si>
  <si>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</si>
  <si>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</si>
  <si>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</si>
  <si>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</si>
  <si>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</si>
  <si>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</si>
  <si>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</si>
  <si>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</si>
  <si>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</si>
  <si>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</si>
  <si>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</si>
  <si>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</si>
  <si>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</si>
  <si>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</si>
  <si>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</si>
  <si>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</si>
  <si>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</si>
  <si>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</si>
  <si>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</si>
  <si>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</si>
  <si>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</si>
  <si>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</si>
  <si>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</si>
  <si>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</si>
  <si>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</si>
  <si>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</si>
  <si>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</si>
  <si>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</si>
  <si>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</si>
  <si>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</si>
  <si>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</si>
  <si>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</si>
  <si>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</si>
  <si>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</si>
  <si>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</si>
  <si>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</si>
  <si>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</si>
  <si>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</si>
  <si>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</si>
  <si>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</si>
  <si>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</si>
  <si>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</si>
  <si>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</si>
  <si>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</si>
  <si>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</si>
  <si>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</si>
  <si>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</si>
  <si>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</si>
  <si>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</si>
  <si>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</si>
  <si>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</si>
  <si>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</si>
  <si>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</si>
  <si>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</si>
  <si>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</si>
  <si>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</si>
  <si>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</si>
  <si>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</si>
  <si>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</si>
  <si>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</si>
  <si>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</si>
  <si>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</si>
  <si>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</si>
  <si>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</si>
  <si>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</si>
  <si>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</si>
  <si>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</si>
  <si>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</si>
  <si>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</si>
  <si>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</si>
  <si>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</si>
  <si>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</si>
  <si>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</si>
  <si>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</si>
  <si>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</si>
  <si>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</si>
  <si>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</si>
  <si>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</si>
  <si>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</si>
  <si>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</si>
  <si>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</si>
  <si>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</si>
  <si>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</si>
  <si>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</si>
  <si>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</si>
  <si>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</si>
  <si>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</si>
  <si>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</si>
  <si>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</si>
  <si>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</si>
  <si>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</si>
  <si>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</si>
  <si>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</si>
  <si>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</si>
  <si>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</si>
  <si>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</si>
  <si>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</si>
  <si>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</si>
  <si>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</si>
  <si>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</si>
  <si>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</si>
  <si>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</si>
  <si>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</si>
  <si>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</si>
  <si>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</si>
  <si>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</si>
  <si>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</si>
  <si>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</si>
  <si>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</si>
  <si>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</si>
  <si>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</si>
  <si>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</si>
  <si>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</si>
  <si>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</si>
  <si>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</si>
  <si>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</si>
  <si>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</si>
  <si>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</si>
  <si>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</si>
  <si>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</si>
  <si>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</si>
  <si>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</si>
  <si>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</si>
  <si>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</si>
  <si>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</si>
  <si>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</si>
  <si>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</si>
  <si>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</si>
  <si>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</si>
  <si>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</si>
  <si>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</si>
  <si>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</si>
  <si>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</si>
  <si>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</si>
  <si>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</si>
  <si>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</si>
  <si>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</si>
  <si>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</si>
  <si>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</si>
  <si>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</si>
  <si>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</si>
  <si>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</si>
  <si>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</si>
  <si>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</si>
  <si>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</si>
  <si>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</si>
  <si>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</si>
  <si>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</si>
  <si>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</si>
  <si>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</si>
  <si>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</si>
  <si>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</si>
  <si>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</si>
  <si>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</si>
  <si>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</si>
  <si>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</si>
  <si>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</si>
  <si>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</si>
  <si>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</si>
  <si>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</si>
  <si>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</si>
  <si>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</si>
  <si>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</si>
  <si>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</si>
  <si>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</si>
  <si>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</si>
  <si>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</si>
  <si>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</si>
  <si>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</si>
  <si>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</si>
  <si>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</si>
  <si>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</si>
  <si>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</si>
  <si>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</si>
  <si>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</si>
  <si>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</si>
  <si>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</si>
  <si>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</si>
  <si>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</si>
  <si>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</si>
  <si>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</si>
  <si>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</si>
  <si>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</si>
  <si>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</si>
  <si>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</si>
  <si>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</si>
  <si>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</si>
  <si>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</si>
  <si>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</si>
  <si>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</si>
  <si>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</si>
  <si>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</si>
  <si>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</si>
  <si>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</si>
  <si>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</si>
  <si>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</si>
  <si>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</si>
  <si>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</si>
  <si>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</si>
  <si>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</si>
  <si>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</si>
  <si>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</si>
  <si>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</si>
  <si>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</si>
  <si>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</si>
  <si>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</si>
  <si>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</si>
  <si>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</si>
  <si>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</si>
  <si>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</si>
  <si>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</si>
  <si>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</si>
  <si>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</si>
  <si>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</si>
  <si>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</si>
  <si>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</si>
  <si>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</si>
  <si>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</si>
  <si>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</si>
  <si>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</si>
  <si>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</si>
  <si>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</si>
  <si>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</si>
  <si>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</si>
  <si>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</si>
  <si>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</si>
  <si>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</si>
  <si>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</si>
  <si>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</si>
  <si>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</si>
  <si>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</si>
  <si>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</si>
  <si>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</si>
  <si>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</si>
  <si>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</si>
  <si>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</si>
  <si>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</si>
  <si>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</si>
  <si>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</si>
  <si>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</si>
  <si>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</si>
  <si>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</si>
  <si>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</si>
  <si>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</si>
  <si>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</si>
  <si>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</si>
  <si>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</si>
  <si>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</si>
  <si>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</si>
  <si>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</si>
  <si>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</si>
  <si>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</si>
  <si>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</si>
  <si>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</si>
  <si>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</si>
  <si>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</si>
  <si>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</si>
  <si>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</si>
  <si>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</si>
  <si>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</si>
  <si>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</si>
  <si>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</si>
  <si>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</si>
  <si>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</si>
  <si>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</si>
  <si>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</si>
  <si>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</si>
  <si>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</si>
  <si>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</si>
  <si>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</si>
  <si>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</si>
  <si>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</si>
  <si>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</si>
  <si>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</si>
  <si>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</si>
  <si>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</si>
  <si>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</si>
  <si>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</si>
  <si>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</si>
  <si>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</si>
  <si>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</si>
  <si>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</si>
  <si>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</si>
  <si>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</si>
  <si>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</si>
  <si>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</si>
  <si>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</si>
  <si>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</si>
  <si>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</si>
  <si>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</si>
  <si>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</si>
  <si>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</si>
  <si>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</si>
  <si>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</si>
  <si>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</si>
  <si>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</si>
  <si>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</si>
  <si>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</si>
  <si>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</si>
  <si>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</si>
  <si>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</si>
  <si>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</si>
  <si>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</si>
  <si>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</si>
  <si>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</si>
  <si>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</si>
  <si>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</si>
  <si>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</si>
  <si>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</si>
  <si>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</si>
  <si>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</si>
  <si>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</si>
  <si>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</si>
  <si>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</si>
  <si>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</si>
  <si>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</si>
  <si>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</si>
  <si>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</si>
  <si>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</si>
  <si>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</si>
  <si>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</si>
  <si>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</si>
  <si>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</si>
  <si>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</si>
  <si>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</si>
  <si>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</si>
  <si>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</si>
  <si>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</si>
  <si>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</si>
  <si>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</si>
  <si>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</si>
  <si>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</si>
  <si>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</si>
  <si>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</si>
  <si>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</si>
  <si>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</si>
  <si>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</si>
  <si>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</si>
  <si>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</si>
  <si>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</si>
  <si>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</si>
  <si>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</si>
  <si>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</si>
  <si>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</si>
  <si>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</si>
  <si>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</si>
  <si>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</si>
  <si>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</si>
  <si>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</si>
  <si>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</si>
  <si>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</si>
  <si>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</si>
  <si>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</si>
  <si>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</si>
  <si>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</si>
  <si>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</si>
  <si>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</si>
  <si>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</si>
  <si>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</si>
  <si>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</si>
  <si>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</si>
  <si>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</si>
  <si>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</si>
  <si>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</si>
  <si>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</si>
  <si>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</si>
  <si>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</si>
  <si>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</si>
  <si>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</si>
  <si>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</si>
  <si>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</si>
  <si>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</si>
  <si>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</si>
  <si>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</si>
  <si>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</si>
  <si>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</si>
  <si>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</si>
  <si>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</si>
  <si>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</si>
  <si>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</si>
  <si>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</si>
  <si>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</si>
  <si>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</si>
  <si>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</si>
  <si>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</si>
  <si>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</si>
  <si>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</si>
  <si>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</si>
  <si>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</si>
  <si>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</si>
  <si>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</si>
  <si>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</si>
  <si>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</si>
  <si>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</si>
  <si>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</si>
  <si>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</si>
  <si>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</si>
  <si>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</si>
  <si>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</si>
  <si>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</si>
  <si>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</si>
  <si>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</si>
  <si>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</si>
  <si>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</si>
  <si>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</si>
  <si>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</si>
  <si>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</si>
  <si>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</si>
  <si>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</si>
  <si>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</si>
  <si>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</si>
  <si>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</si>
  <si>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</si>
  <si>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</si>
  <si>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</si>
  <si>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</si>
  <si>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</si>
  <si>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</si>
  <si>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</si>
  <si>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</si>
  <si>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</si>
  <si>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</si>
  <si>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</si>
  <si>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</si>
  <si>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</si>
  <si>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</si>
  <si>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</si>
  <si>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</si>
  <si>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</si>
  <si>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</si>
  <si>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</si>
  <si>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</si>
  <si>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</si>
  <si>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</si>
  <si>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</si>
  <si>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</si>
  <si>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</si>
  <si>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</si>
  <si>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</si>
  <si>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</si>
  <si>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</si>
  <si>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</si>
  <si>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</si>
  <si>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</si>
  <si>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</si>
  <si>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</si>
  <si>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</si>
  <si>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</si>
  <si>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</si>
  <si>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</si>
  <si>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</si>
  <si>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</si>
  <si>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</si>
  <si>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</si>
  <si>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</si>
  <si>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</si>
  <si>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</si>
  <si>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</si>
  <si>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</si>
  <si>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</si>
  <si>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</si>
  <si>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</si>
  <si>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</si>
  <si>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</si>
  <si>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</si>
  <si>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</si>
  <si>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</si>
  <si>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</si>
  <si>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</si>
  <si>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</si>
  <si>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</si>
  <si>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</si>
  <si>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</si>
  <si>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</si>
  <si>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</si>
  <si>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</si>
  <si>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</si>
  <si>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</si>
  <si>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</si>
  <si>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</si>
  <si>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</si>
  <si>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</si>
  <si>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</si>
  <si>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</si>
  <si>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</si>
  <si>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</si>
  <si>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</si>
  <si>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</si>
  <si>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</si>
  <si>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</si>
  <si>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</si>
  <si>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</si>
  <si>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</si>
  <si>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</si>
  <si>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</si>
  <si>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</si>
  <si>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</si>
  <si>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</si>
  <si>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</si>
  <si>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</si>
  <si>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</si>
  <si>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</si>
  <si>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</si>
  <si>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</si>
  <si>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</si>
  <si>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</si>
  <si>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</si>
  <si>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</si>
  <si>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</si>
  <si>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</si>
  <si>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</si>
  <si>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</si>
  <si>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</si>
  <si>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</si>
  <si>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</si>
  <si>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</si>
  <si>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</si>
  <si>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</si>
  <si>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</si>
  <si>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</si>
  <si>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</si>
  <si>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</si>
  <si>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</si>
  <si>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</si>
  <si>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</si>
  <si>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</si>
  <si>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</si>
  <si>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</si>
  <si>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</si>
  <si>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</si>
  <si>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</si>
  <si>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</si>
  <si>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</si>
  <si>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</si>
  <si>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</si>
  <si>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</si>
  <si>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</si>
  <si>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</si>
  <si>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</si>
  <si>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</si>
  <si>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</si>
  <si>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</si>
  <si>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</si>
  <si>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</si>
  <si>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</si>
  <si>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</si>
  <si>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</si>
  <si>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</si>
  <si>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</si>
  <si>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</si>
  <si>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</si>
  <si>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</si>
  <si>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</si>
  <si>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</si>
  <si>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</si>
  <si>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</si>
  <si>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</si>
  <si>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</si>
  <si>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</si>
  <si>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</si>
  <si>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</si>
  <si>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</si>
  <si>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</si>
  <si>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</si>
  <si>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</si>
  <si>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</si>
  <si>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</si>
  <si>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</si>
  <si>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</si>
  <si>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</si>
  <si>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</si>
  <si>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</si>
  <si>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</si>
  <si>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</si>
  <si>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</si>
  <si>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</si>
  <si>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</si>
  <si>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</si>
  <si>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</si>
  <si>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</si>
  <si>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</si>
  <si>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</si>
  <si>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</si>
  <si>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</si>
  <si>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</si>
  <si>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</si>
  <si>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</si>
  <si>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</si>
  <si>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</si>
  <si>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</si>
  <si>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</si>
  <si>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</si>
  <si>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</si>
  <si>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</si>
  <si>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</si>
  <si>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</si>
  <si>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</si>
  <si>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</si>
  <si>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</si>
  <si>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</si>
  <si>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</si>
  <si>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</si>
  <si>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</si>
  <si>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</si>
  <si>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</si>
  <si>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</si>
  <si>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</si>
  <si>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</si>
  <si>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</si>
  <si>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</si>
  <si>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</si>
  <si>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</si>
  <si>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</si>
  <si>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</si>
  <si>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</si>
  <si>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</si>
  <si>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</si>
  <si>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</si>
  <si>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</si>
  <si>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</si>
  <si>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</si>
  <si>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</si>
  <si>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</si>
  <si>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</si>
  <si>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</si>
  <si>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</si>
  <si>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</si>
  <si>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</si>
  <si>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</si>
  <si>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</si>
  <si>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</si>
  <si>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</si>
  <si>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</si>
  <si>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</si>
  <si>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</si>
  <si>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</si>
  <si>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</si>
  <si>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</si>
  <si>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</si>
  <si>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</si>
  <si>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</si>
  <si>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</si>
  <si>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</si>
  <si>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</si>
  <si>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</si>
  <si>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</si>
  <si>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</si>
  <si>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</si>
  <si>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</si>
  <si>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</si>
  <si>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</si>
  <si>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</si>
  <si>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</si>
  <si>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</si>
  <si>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</si>
  <si>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</si>
  <si>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</si>
  <si>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</si>
  <si>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</si>
  <si>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</si>
  <si>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</si>
  <si>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</si>
  <si>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</si>
  <si>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</si>
  <si>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</si>
  <si>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</si>
  <si>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</si>
  <si>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</si>
  <si>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</si>
  <si>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</si>
  <si>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</si>
  <si>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</si>
  <si>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</si>
  <si>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</si>
  <si>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</si>
  <si>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</si>
  <si>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</si>
  <si>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</si>
  <si>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</si>
  <si>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</si>
  <si>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</si>
  <si>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</si>
  <si>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</si>
  <si>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</si>
  <si>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</si>
  <si>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</si>
  <si>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</si>
  <si>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</si>
  <si>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</si>
  <si>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</si>
  <si>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</si>
  <si>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</si>
  <si>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</si>
  <si>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</si>
  <si>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</si>
  <si>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</si>
  <si>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</si>
  <si>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</si>
  <si>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</si>
  <si>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</si>
  <si>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</si>
  <si>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</si>
  <si>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</si>
  <si>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</si>
  <si>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</si>
  <si>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</si>
  <si>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</si>
  <si>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</si>
  <si>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</si>
  <si>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</si>
  <si>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</si>
  <si>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</si>
  <si>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</si>
  <si>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</si>
  <si>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</si>
  <si>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</si>
  <si>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</si>
  <si>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</si>
  <si>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</si>
  <si>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</si>
  <si>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</si>
  <si>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</si>
  <si>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</si>
  <si>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</si>
  <si>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</si>
  <si>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</si>
  <si>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</si>
  <si>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</si>
  <si>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</si>
  <si>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</si>
  <si>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</si>
  <si>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</si>
  <si>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</si>
  <si>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</si>
  <si>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</si>
  <si>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</si>
  <si>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</si>
  <si>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</si>
  <si>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</si>
  <si>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</si>
  <si>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</si>
  <si>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</si>
  <si>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</si>
  <si>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</si>
  <si>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</si>
  <si>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</si>
  <si>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</si>
  <si>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</si>
  <si>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</si>
  <si>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</si>
  <si>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</si>
  <si>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</si>
  <si>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</si>
  <si>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</si>
  <si>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</si>
  <si>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</si>
  <si>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</si>
  <si>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</si>
  <si>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</si>
  <si>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</si>
  <si>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</si>
  <si>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</si>
  <si>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</si>
  <si>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</si>
  <si>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</si>
  <si>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</si>
  <si>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</si>
  <si>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</si>
  <si>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</si>
  <si>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</si>
  <si>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</si>
  <si>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</si>
  <si>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</si>
  <si>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</si>
  <si>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</si>
  <si>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</si>
  <si>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</si>
  <si>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</si>
  <si>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</si>
  <si>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</si>
  <si>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</si>
  <si>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</si>
  <si>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</si>
  <si>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</si>
  <si>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</si>
  <si>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</si>
  <si>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</si>
  <si>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</si>
  <si>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</si>
  <si>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</si>
  <si>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</si>
  <si>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</si>
  <si>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</si>
  <si>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</si>
  <si>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</si>
  <si>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</si>
  <si>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</si>
  <si>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</si>
  <si>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</si>
  <si>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</si>
  <si>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</si>
  <si>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</si>
  <si>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</si>
  <si>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</si>
  <si>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</si>
  <si>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</si>
  <si>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</si>
  <si>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</si>
  <si>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</si>
  <si>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</si>
  <si>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</si>
  <si>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</si>
  <si>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</si>
  <si>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</si>
  <si>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</si>
  <si>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</si>
  <si>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</si>
  <si>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</si>
  <si>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</si>
  <si>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</si>
  <si>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</si>
  <si>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</si>
  <si>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</si>
  <si>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</si>
  <si>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</si>
  <si>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</si>
  <si>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</si>
  <si>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</si>
  <si>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</si>
  <si>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</si>
  <si>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</si>
  <si>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</si>
  <si>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</si>
  <si>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</si>
  <si>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</si>
  <si>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</si>
  <si>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</si>
  <si>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</si>
  <si>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</si>
  <si>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</si>
  <si>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</si>
  <si>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</si>
  <si>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</si>
  <si>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</si>
  <si>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</si>
  <si>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</si>
  <si>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</si>
  <si>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</si>
  <si>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</si>
  <si>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</si>
  <si>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</si>
  <si>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</si>
  <si>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</si>
  <si>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</si>
  <si>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</si>
  <si>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</si>
  <si>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</si>
  <si>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</si>
  <si>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</si>
  <si>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</si>
  <si>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</si>
  <si>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</si>
  <si>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</si>
  <si>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</si>
  <si>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</si>
  <si>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</si>
  <si>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</si>
  <si>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</si>
  <si>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</si>
  <si>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</si>
  <si>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</si>
  <si>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</si>
  <si>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</si>
  <si>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</si>
  <si>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</si>
  <si>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</si>
  <si>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</si>
  <si>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</si>
  <si>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</si>
  <si>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</si>
  <si>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</si>
  <si>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</si>
  <si>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</si>
  <si>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</si>
  <si>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</si>
  <si>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</si>
  <si>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</si>
  <si>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</si>
  <si>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</si>
  <si>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</si>
  <si>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</si>
  <si>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</si>
  <si>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</si>
  <si>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</si>
  <si>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</si>
  <si>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</si>
  <si>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</si>
  <si>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</si>
  <si>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</si>
  <si>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</si>
  <si>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</si>
  <si>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</si>
  <si>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</si>
  <si>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</si>
  <si>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</si>
  <si>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</si>
  <si>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</si>
  <si>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</si>
  <si>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</si>
  <si>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</si>
  <si>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</si>
  <si>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</si>
  <si>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</si>
  <si>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</si>
  <si>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</si>
  <si>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</si>
  <si>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</si>
  <si>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</si>
  <si>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</si>
  <si>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</si>
  <si>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</si>
  <si>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</si>
  <si>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</si>
  <si>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</si>
  <si>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</si>
  <si>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</si>
  <si>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</si>
  <si>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</si>
  <si>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</si>
  <si>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</si>
  <si>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</si>
  <si>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</si>
  <si>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</si>
  <si>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</si>
  <si>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</si>
  <si>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</si>
  <si>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</si>
  <si>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</si>
  <si>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</si>
  <si>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</si>
  <si>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</si>
  <si>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</si>
  <si>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</si>
  <si>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</si>
  <si>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</si>
  <si>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</si>
  <si>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</si>
  <si>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</si>
  <si>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</si>
  <si>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</si>
  <si>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</si>
  <si>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</si>
  <si>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</si>
  <si>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</si>
  <si>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</si>
  <si>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</si>
  <si>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</si>
  <si>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</si>
  <si>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</si>
  <si>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</si>
  <si>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</si>
  <si>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</si>
  <si>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</si>
  <si>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</si>
  <si>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</si>
  <si>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</si>
  <si>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</si>
  <si>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</si>
  <si>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</si>
  <si>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</si>
  <si>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</si>
  <si>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</si>
  <si>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</si>
  <si>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</si>
  <si>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</si>
  <si>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</si>
  <si>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</si>
  <si>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</si>
  <si>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</si>
  <si>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</si>
  <si>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</si>
  <si>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</si>
  <si>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</si>
  <si>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</si>
  <si>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</si>
  <si>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</si>
  <si>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</si>
  <si>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</si>
  <si>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</si>
  <si>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</si>
  <si>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</si>
  <si>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</si>
  <si>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</si>
  <si>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</si>
  <si>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</si>
  <si>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</si>
  <si>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</si>
  <si>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</si>
  <si>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</si>
  <si>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</si>
  <si>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</si>
  <si>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</si>
  <si>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</si>
  <si>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</si>
  <si>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</si>
  <si>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</si>
  <si>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</si>
  <si>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</si>
  <si>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</si>
  <si>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</si>
  <si>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</si>
  <si>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</si>
  <si>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</si>
  <si>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</si>
  <si>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</si>
  <si>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</si>
  <si>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</si>
  <si>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</si>
  <si>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</si>
  <si>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</si>
  <si>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</si>
  <si>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</si>
  <si>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</si>
  <si>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</si>
  <si>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</si>
  <si>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</si>
  <si>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</si>
  <si>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</si>
  <si>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</si>
  <si>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</si>
  <si>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</si>
  <si>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</si>
  <si>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</si>
  <si>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</si>
  <si>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</si>
  <si>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</si>
  <si>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</si>
  <si>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</si>
  <si>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</si>
  <si>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</si>
  <si>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</si>
  <si>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</si>
  <si>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</si>
  <si>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</si>
  <si>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</si>
  <si>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</si>
  <si>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</si>
  <si>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</si>
  <si>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</si>
  <si>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</si>
  <si>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</si>
  <si>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</si>
  <si>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</si>
  <si>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</si>
  <si>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</si>
  <si>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</si>
  <si>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</si>
  <si>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</si>
  <si>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</si>
  <si>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</si>
  <si>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</si>
  <si>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</si>
  <si>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</si>
  <si>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</si>
  <si>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</si>
  <si>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</si>
  <si>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</si>
  <si>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</si>
  <si>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</si>
  <si>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</si>
  <si>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</si>
  <si>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</si>
  <si>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</si>
  <si>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</si>
  <si>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</si>
  <si>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</si>
  <si>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</si>
  <si>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</si>
  <si>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</si>
  <si>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</si>
  <si>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</si>
  <si>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</si>
  <si>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</si>
  <si>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</si>
  <si>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</si>
  <si>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</si>
  <si>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</si>
  <si>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</si>
  <si>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</si>
  <si>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</si>
  <si>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</si>
  <si>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</si>
  <si>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</si>
  <si>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</si>
  <si>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</si>
  <si>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</si>
  <si>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</si>
  <si>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</si>
  <si>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</si>
  <si>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</si>
  <si>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</si>
  <si>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</si>
  <si>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</si>
  <si>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</si>
  <si>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</si>
  <si>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</si>
  <si>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</si>
  <si>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</si>
  <si>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</si>
  <si>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</si>
  <si>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</si>
  <si>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</si>
  <si>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</si>
  <si>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</si>
  <si>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</si>
  <si>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</si>
  <si>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</si>
  <si>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</si>
  <si>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</si>
  <si>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</si>
  <si>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</si>
  <si>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</si>
  <si>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</si>
  <si>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</si>
  <si>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</si>
  <si>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</si>
  <si>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</si>
  <si>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</si>
  <si>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</si>
  <si>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</si>
  <si>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</si>
  <si>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</si>
  <si>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</si>
  <si>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</si>
  <si>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</si>
  <si>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</si>
  <si>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</si>
  <si>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</si>
  <si>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</si>
  <si>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</si>
  <si>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</si>
  <si>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</si>
  <si>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</si>
  <si>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</si>
  <si>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</si>
  <si>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</si>
  <si>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</si>
  <si>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</si>
  <si>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</si>
  <si>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</si>
  <si>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</si>
  <si>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</si>
  <si>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</si>
  <si>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</si>
  <si>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</si>
  <si>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</si>
  <si>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</si>
  <si>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</si>
  <si>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</si>
  <si>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</si>
  <si>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</si>
  <si>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</si>
  <si>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</si>
  <si>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</si>
  <si>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</si>
  <si>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</si>
  <si>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</si>
  <si>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</si>
  <si>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</si>
  <si>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</si>
  <si>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</si>
  <si>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</si>
  <si>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</si>
  <si>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</si>
  <si>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</si>
  <si>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</si>
  <si>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</si>
  <si>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</si>
  <si>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</si>
  <si>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</si>
  <si>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</si>
  <si>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</si>
  <si>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</si>
  <si>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</si>
  <si>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</si>
  <si>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</si>
  <si>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</si>
  <si>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</si>
  <si>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</si>
  <si>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</si>
  <si>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</si>
  <si>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</si>
  <si>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</si>
  <si>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</si>
  <si>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</si>
  <si>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</si>
  <si>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</si>
  <si>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</si>
  <si>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</si>
  <si>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</si>
  <si>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</si>
  <si>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</si>
  <si>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</si>
  <si>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</si>
  <si>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</si>
  <si>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</si>
  <si>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</si>
  <si>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</si>
  <si>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</si>
  <si>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</si>
  <si>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</si>
  <si>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</si>
  <si>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</si>
  <si>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</si>
  <si>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</si>
  <si>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</si>
  <si>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</si>
  <si>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</si>
  <si>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</si>
  <si>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</si>
  <si>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</si>
  <si>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</si>
  <si>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</si>
  <si>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</si>
  <si>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</si>
  <si>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</si>
  <si>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</si>
  <si>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</si>
  <si>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</si>
  <si>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</si>
  <si>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</si>
  <si>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</si>
  <si>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</si>
  <si>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</si>
  <si>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</si>
  <si>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</si>
  <si>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</si>
  <si>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</si>
  <si>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</si>
  <si>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</si>
  <si>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</si>
  <si>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</si>
  <si>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</si>
  <si>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</si>
  <si>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</si>
  <si>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</si>
  <si>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</si>
  <si>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</si>
  <si>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</si>
  <si>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</si>
  <si>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</si>
  <si>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</si>
  <si>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</si>
  <si>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</si>
  <si>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</si>
  <si>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</si>
  <si>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</si>
  <si>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</si>
  <si>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</si>
  <si>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</si>
  <si>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</si>
  <si>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</si>
  <si>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</si>
  <si>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</si>
  <si>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</si>
  <si>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</si>
  <si>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</si>
  <si>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</si>
  <si>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</si>
  <si>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</si>
  <si>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</si>
  <si>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</si>
  <si>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</si>
  <si>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</si>
  <si>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</si>
  <si>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</si>
  <si>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</si>
  <si>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</si>
  <si>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</si>
  <si>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</si>
  <si>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</si>
  <si>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</si>
  <si>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</si>
  <si>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</si>
  <si>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</si>
  <si>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</si>
  <si>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</si>
  <si>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</si>
  <si>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</si>
  <si>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</si>
  <si>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</si>
  <si>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</si>
  <si>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</si>
  <si>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</si>
  <si>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</si>
  <si>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</si>
  <si>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</si>
  <si>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</si>
  <si>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</si>
  <si>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</si>
  <si>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</si>
  <si>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</si>
  <si>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</si>
  <si>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</si>
  <si>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</si>
  <si>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</si>
  <si>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</si>
  <si>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</si>
  <si>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</si>
  <si>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</si>
  <si>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</si>
  <si>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</si>
  <si>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</si>
  <si>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</si>
  <si>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</si>
  <si>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</si>
  <si>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</si>
  <si>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</si>
  <si>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</si>
  <si>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</si>
  <si>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</si>
  <si>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</si>
  <si>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</si>
  <si>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</si>
  <si>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</si>
  <si>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</si>
  <si>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</si>
  <si>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</si>
  <si>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</si>
  <si>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</si>
  <si>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</si>
  <si>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</si>
  <si>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</si>
  <si>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</si>
  <si>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</si>
  <si>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</si>
  <si>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</si>
  <si>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</si>
  <si>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</si>
  <si>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</si>
  <si>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</si>
  <si>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</si>
  <si>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</si>
  <si>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</si>
  <si>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</si>
  <si>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</si>
  <si>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</si>
  <si>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</si>
  <si>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</si>
  <si>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</si>
  <si>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</si>
  <si>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</si>
  <si>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</si>
  <si>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</si>
  <si>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</si>
  <si>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</si>
  <si>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</si>
  <si>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</si>
  <si>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</si>
  <si>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</si>
  <si>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</si>
  <si>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</si>
  <si>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</si>
  <si>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</si>
  <si>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</si>
  <si>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</si>
  <si>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</si>
  <si>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</si>
  <si>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</si>
  <si>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</si>
  <si>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</si>
  <si>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</si>
  <si>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</si>
  <si>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</si>
  <si>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</si>
  <si>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</si>
  <si>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</si>
  <si>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</si>
  <si>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</si>
  <si>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</si>
  <si>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</si>
  <si>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</si>
  <si>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</si>
  <si>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</si>
  <si>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</si>
  <si>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</si>
  <si>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</si>
  <si>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</si>
  <si>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</si>
  <si>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</si>
  <si>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</si>
  <si>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</si>
  <si>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</si>
  <si>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</si>
  <si>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</si>
  <si>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</si>
  <si>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</si>
  <si>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</si>
  <si>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</si>
  <si>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</si>
  <si>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</si>
  <si>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</si>
  <si>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</si>
  <si>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</si>
  <si>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</si>
  <si>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</si>
  <si>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</si>
  <si>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</si>
  <si>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</si>
  <si>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</si>
  <si>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</si>
  <si>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</si>
  <si>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</si>
  <si>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</si>
  <si>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</si>
  <si>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</si>
  <si>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</si>
  <si>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</si>
  <si>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</si>
  <si>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</si>
  <si>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</si>
  <si>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</si>
  <si>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</si>
  <si>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</si>
  <si>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</si>
  <si>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</si>
  <si>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</si>
  <si>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</si>
  <si>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</si>
  <si>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</si>
  <si>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</si>
  <si>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</si>
  <si>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</si>
  <si>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</si>
  <si>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</si>
  <si>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</si>
  <si>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</si>
  <si>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</si>
  <si>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</si>
  <si>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</si>
  <si>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</si>
  <si>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</si>
  <si>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</si>
  <si>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</si>
  <si>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</si>
  <si>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</si>
  <si>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</si>
  <si>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</si>
  <si>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</si>
  <si>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</si>
  <si>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</si>
  <si>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</si>
  <si>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</si>
  <si>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</si>
  <si>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</si>
  <si>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</si>
  <si>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</si>
  <si>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</si>
  <si>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</si>
  <si>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</si>
  <si>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</si>
  <si>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</si>
  <si>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</si>
  <si>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</si>
  <si>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</si>
  <si>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</si>
  <si>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</si>
  <si>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</si>
  <si>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</si>
  <si>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</si>
  <si>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</si>
  <si>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</si>
  <si>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</si>
  <si>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</si>
  <si>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</si>
  <si>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</si>
  <si>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</si>
  <si>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</si>
  <si>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</si>
  <si>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</si>
  <si>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</si>
  <si>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</si>
  <si>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</si>
  <si>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</si>
  <si>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</si>
  <si>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</si>
  <si>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</si>
  <si>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</si>
  <si>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</si>
  <si>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</si>
  <si>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</si>
  <si>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</si>
  <si>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</si>
  <si>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</si>
  <si>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</si>
  <si>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</si>
  <si>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</si>
  <si>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</si>
  <si>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</si>
  <si>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</si>
  <si>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</si>
  <si>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</si>
  <si>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</si>
  <si>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</si>
  <si>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</si>
  <si>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</si>
  <si>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</si>
  <si>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</si>
  <si>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</si>
  <si>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</si>
  <si>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</si>
  <si>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</si>
  <si>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</si>
  <si>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</si>
  <si>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</si>
  <si>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</si>
  <si>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</si>
  <si>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</si>
  <si>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</si>
  <si>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</si>
  <si>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</si>
  <si>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</si>
  <si>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</si>
  <si>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</si>
  <si>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</si>
  <si>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</si>
  <si>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</si>
  <si>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</si>
  <si>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</si>
  <si>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</si>
  <si>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</si>
  <si>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</si>
  <si>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</si>
  <si>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</si>
  <si>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</si>
  <si>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</si>
  <si>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</si>
  <si>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</si>
  <si>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</si>
  <si>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</si>
  <si>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</si>
  <si>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</si>
  <si>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</si>
  <si>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</si>
  <si>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</si>
  <si>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</si>
  <si>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</si>
  <si>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</si>
  <si>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</si>
  <si>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</si>
  <si>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</si>
  <si>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</si>
  <si>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</si>
  <si>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</si>
  <si>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</si>
  <si>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</si>
  <si>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</si>
  <si>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</si>
  <si>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</si>
  <si>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</si>
  <si>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</si>
  <si>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</si>
  <si>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</si>
  <si>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</si>
  <si>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</si>
  <si>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</si>
  <si>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</si>
  <si>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</si>
  <si>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</si>
  <si>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</si>
  <si>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</si>
  <si>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</si>
  <si>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</si>
  <si>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</si>
  <si>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</si>
  <si>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</si>
  <si>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</si>
  <si>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</si>
  <si>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</si>
  <si>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</si>
  <si>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</si>
  <si>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</si>
  <si>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</si>
  <si>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</si>
  <si>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</si>
  <si>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</si>
  <si>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</si>
  <si>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</si>
  <si>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</si>
  <si>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</si>
  <si>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</si>
  <si>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</si>
  <si>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</si>
  <si>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</si>
  <si>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</si>
  <si>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</si>
  <si>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</si>
  <si>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</si>
  <si>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</si>
  <si>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</si>
  <si>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</si>
  <si>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</si>
  <si>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</si>
  <si>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</si>
  <si>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</si>
  <si>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</si>
  <si>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</si>
  <si>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</si>
  <si>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</si>
  <si>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</si>
  <si>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</si>
  <si>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</si>
  <si>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</si>
  <si>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</si>
  <si>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</si>
  <si>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</si>
  <si>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</si>
  <si>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</si>
  <si>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</si>
  <si>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</si>
  <si>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</si>
  <si>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</si>
  <si>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</si>
  <si>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</si>
  <si>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</si>
  <si>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</si>
  <si>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</si>
  <si>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</si>
  <si>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</si>
  <si>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</si>
  <si>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</si>
  <si>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</si>
  <si>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</si>
  <si>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</si>
  <si>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</si>
  <si>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</si>
  <si>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</si>
  <si>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</si>
  <si>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</si>
  <si>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</si>
  <si>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</si>
  <si>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</si>
  <si>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</si>
  <si>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</si>
  <si>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</si>
  <si>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</si>
  <si>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</si>
  <si>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</si>
  <si>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</si>
  <si>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</si>
  <si>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</si>
  <si>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</si>
  <si>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</si>
  <si>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</si>
  <si>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</si>
  <si>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</si>
  <si>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</si>
  <si>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</si>
  <si>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</si>
  <si>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</si>
  <si>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</si>
  <si>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</si>
  <si>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</si>
  <si>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</si>
  <si>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</si>
  <si>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</si>
  <si>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</si>
  <si>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</si>
  <si>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</si>
  <si>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</si>
  <si>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</si>
  <si>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</si>
  <si>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</si>
  <si>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</si>
  <si>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</si>
  <si>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</si>
  <si>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</si>
  <si>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</si>
  <si>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</si>
  <si>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</si>
  <si>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</si>
  <si>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</si>
  <si>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</si>
  <si>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</si>
  <si>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</si>
  <si>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</si>
  <si>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</si>
  <si>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</si>
  <si>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</si>
  <si>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</si>
  <si>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</si>
  <si>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</si>
  <si>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</si>
  <si>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</si>
  <si>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</si>
  <si>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</si>
  <si>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</si>
  <si>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</si>
  <si>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</si>
  <si>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</si>
  <si>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</si>
  <si>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</si>
  <si>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</si>
  <si>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</si>
  <si>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</si>
  <si>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</si>
  <si>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</si>
  <si>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</si>
  <si>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</si>
  <si>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</si>
  <si>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</si>
  <si>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</si>
  <si>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</si>
  <si>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</si>
  <si>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</si>
  <si>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</si>
  <si>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</si>
  <si>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</si>
  <si>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</si>
  <si>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</si>
  <si>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</si>
  <si>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</si>
  <si>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</si>
  <si>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</si>
  <si>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</si>
  <si>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</si>
  <si>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</si>
  <si>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</si>
  <si>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</si>
  <si>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</si>
  <si>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</si>
  <si>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</si>
  <si>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</si>
  <si>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</si>
  <si>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</si>
  <si>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</si>
  <si>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</si>
  <si>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</si>
  <si>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</si>
  <si>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</si>
  <si>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</si>
  <si>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</si>
  <si>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</si>
  <si>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</si>
  <si>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</si>
  <si>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</si>
  <si>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</si>
  <si>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</si>
  <si>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</si>
  <si>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</si>
  <si>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</si>
  <si>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</si>
  <si>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</si>
  <si>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</si>
  <si>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</si>
  <si>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</si>
  <si>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</si>
  <si>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</si>
  <si>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</si>
  <si>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</si>
  <si>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</si>
  <si>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</si>
  <si>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</si>
  <si>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</si>
  <si>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</si>
  <si>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</si>
  <si>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</si>
  <si>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</si>
  <si>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</si>
  <si>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</si>
  <si>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</si>
  <si>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</si>
  <si>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</si>
  <si>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</si>
  <si>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</si>
  <si>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</si>
  <si>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</si>
  <si>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</si>
  <si>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</si>
  <si>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</si>
  <si>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</si>
  <si>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</si>
  <si>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</si>
  <si>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</si>
  <si>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</si>
  <si>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</si>
  <si>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</si>
  <si>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</si>
  <si>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</si>
  <si>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</si>
  <si>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</si>
  <si>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</si>
  <si>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</si>
  <si>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</si>
  <si>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</si>
  <si>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</si>
  <si>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</si>
  <si>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</si>
  <si>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</si>
  <si>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</si>
  <si>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</si>
  <si>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</si>
  <si>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</si>
  <si>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</si>
  <si>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</si>
  <si>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</si>
  <si>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</si>
  <si>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</si>
  <si>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</si>
  <si>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</si>
  <si>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</si>
  <si>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</si>
  <si>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</si>
  <si>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</si>
  <si>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</si>
  <si>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</si>
  <si>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</si>
  <si>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</si>
  <si>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</si>
  <si>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</si>
  <si>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</si>
  <si>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</si>
  <si>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</si>
  <si>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</si>
  <si>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</si>
  <si>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</si>
  <si>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</si>
  <si>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</si>
  <si>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</si>
  <si>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</si>
  <si>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</si>
  <si>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</si>
  <si>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</si>
  <si>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</si>
  <si>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</si>
  <si>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</si>
  <si>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</si>
  <si>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</si>
  <si>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</si>
  <si>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</si>
  <si>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</si>
  <si>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</si>
  <si>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</si>
  <si>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</si>
  <si>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</si>
  <si>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</si>
  <si>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</si>
  <si>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</si>
  <si>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</si>
  <si>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</si>
  <si>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</si>
  <si>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</si>
  <si>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</si>
  <si>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</si>
  <si>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</si>
  <si>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</si>
  <si>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</si>
  <si>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</si>
  <si>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</si>
  <si>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</si>
  <si>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</si>
  <si>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</si>
  <si>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</si>
  <si>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</si>
  <si>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</si>
  <si>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</si>
  <si>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</si>
  <si>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</si>
  <si>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</si>
  <si>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</si>
  <si>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</si>
  <si>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</si>
  <si>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</si>
  <si>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</si>
  <si>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</si>
  <si>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</si>
  <si>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</si>
  <si>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</si>
  <si>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</si>
  <si>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</si>
  <si>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</si>
  <si>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</si>
  <si>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</si>
  <si>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</si>
  <si>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</si>
  <si>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</si>
  <si>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</si>
  <si>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</si>
  <si>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</si>
  <si>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</si>
  <si>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</si>
  <si>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</si>
  <si>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</si>
  <si>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</si>
  <si>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</si>
  <si>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</si>
  <si>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</si>
  <si>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</si>
  <si>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</si>
  <si>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</si>
  <si>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</si>
  <si>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</si>
  <si>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</si>
  <si>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</si>
  <si>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</si>
  <si>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</si>
  <si>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</si>
  <si>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</si>
  <si>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</si>
  <si>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</si>
  <si>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</si>
  <si>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</si>
  <si>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</si>
  <si>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</si>
  <si>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</si>
  <si>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</si>
  <si>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</si>
  <si>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</si>
  <si>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</si>
  <si>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</si>
  <si>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</si>
  <si>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</si>
  <si>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</si>
  <si>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</si>
  <si>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</si>
  <si>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</si>
  <si>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</si>
  <si>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</si>
  <si>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</si>
  <si>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</si>
  <si>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</si>
  <si>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</si>
  <si>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</si>
  <si>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</si>
  <si>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</si>
  <si>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</si>
  <si>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</si>
  <si>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</si>
  <si>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</si>
  <si>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</si>
  <si>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</si>
  <si>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</si>
  <si>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</si>
  <si>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</si>
  <si>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</si>
  <si>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</si>
  <si>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</si>
  <si>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</si>
  <si>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</si>
  <si>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</si>
  <si>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</si>
  <si>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</si>
  <si>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</si>
  <si>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</si>
  <si>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</si>
  <si>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</si>
  <si>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</si>
  <si>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</si>
  <si>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</si>
  <si>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</si>
  <si>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</si>
  <si>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</si>
  <si>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</si>
  <si>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</si>
  <si>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</si>
  <si>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</si>
  <si>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</si>
  <si>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</si>
  <si>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</si>
  <si>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</si>
  <si>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</si>
  <si>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</si>
  <si>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</si>
  <si>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</si>
  <si>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</si>
  <si>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</si>
  <si>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</si>
  <si>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</si>
  <si>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</si>
  <si>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</si>
  <si>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</si>
  <si>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</si>
  <si>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</si>
  <si>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</si>
  <si>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</si>
  <si>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</si>
  <si>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</si>
  <si>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</si>
  <si>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</si>
  <si>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</si>
  <si>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</si>
  <si>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</si>
  <si>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</si>
  <si>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</si>
  <si>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</si>
  <si>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</si>
  <si>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</si>
  <si>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</si>
  <si>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</si>
  <si>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</si>
  <si>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</si>
  <si>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</si>
  <si>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</si>
  <si>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</si>
  <si>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</si>
  <si>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</si>
  <si>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</si>
  <si>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</si>
  <si>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</si>
  <si>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</si>
  <si>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</si>
  <si>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</si>
  <si>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</si>
  <si>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</si>
  <si>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</si>
  <si>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</si>
  <si>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</si>
  <si>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</si>
  <si>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</si>
  <si>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</si>
  <si>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</si>
  <si>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</si>
  <si>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</si>
  <si>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</si>
  <si>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</si>
  <si>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</si>
  <si>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</si>
  <si>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</si>
  <si>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</si>
  <si>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</si>
  <si>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</si>
  <si>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</si>
  <si>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</si>
  <si>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</si>
  <si>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</si>
  <si>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</si>
  <si>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</si>
  <si>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</si>
  <si>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</si>
  <si>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</si>
  <si>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</si>
  <si>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</si>
  <si>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</si>
  <si>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</si>
  <si>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</si>
  <si>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</si>
  <si>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</si>
  <si>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</si>
  <si>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</si>
  <si>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</si>
  <si>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</si>
  <si>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</si>
  <si>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</si>
  <si>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</si>
  <si>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</si>
  <si>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</si>
  <si>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</si>
  <si>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</si>
  <si>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</si>
  <si>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</si>
  <si>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</si>
  <si>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</si>
  <si>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</si>
  <si>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</si>
  <si>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</si>
  <si>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</si>
  <si>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</si>
  <si>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</si>
  <si>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</si>
  <si>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</si>
  <si>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</si>
  <si>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</si>
  <si>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</si>
  <si>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</si>
  <si>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</si>
  <si>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</si>
  <si>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</si>
  <si>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</si>
  <si>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</si>
  <si>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</si>
  <si>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</si>
  <si>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</si>
  <si>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</si>
  <si>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</si>
  <si>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</si>
  <si>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</si>
  <si>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</si>
  <si>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</si>
  <si>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</si>
  <si>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</si>
  <si>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</si>
  <si>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</si>
  <si>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</si>
  <si>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</si>
  <si>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</si>
  <si>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</si>
  <si>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</si>
  <si>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</si>
  <si>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</si>
  <si>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</si>
  <si>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</si>
  <si>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</si>
  <si>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</si>
  <si>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</si>
  <si>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</si>
  <si>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</si>
  <si>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</si>
  <si>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</si>
  <si>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</si>
  <si>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</si>
  <si>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</si>
  <si>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</si>
  <si>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</si>
  <si>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</si>
  <si>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</si>
  <si>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</si>
  <si>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</si>
  <si>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</si>
  <si>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</si>
  <si>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</si>
  <si>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</si>
  <si>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</si>
  <si>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</si>
  <si>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</si>
  <si>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</si>
  <si>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</si>
  <si>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</si>
  <si>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</si>
  <si>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</si>
  <si>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</si>
  <si>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</si>
  <si>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</si>
  <si>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</si>
  <si>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</si>
  <si>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</si>
  <si>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</si>
  <si>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</si>
  <si>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</si>
  <si>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</si>
  <si>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</si>
  <si>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</si>
  <si>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</si>
  <si>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</si>
  <si>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</si>
  <si>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</si>
  <si>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</si>
  <si>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</si>
  <si>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</si>
  <si>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</si>
  <si>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</si>
  <si>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</si>
  <si>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</si>
  <si>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</si>
  <si>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</si>
  <si>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</si>
  <si>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</si>
  <si>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</si>
  <si>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</si>
  <si>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</si>
  <si>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</si>
  <si>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</si>
  <si>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</si>
  <si>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</si>
  <si>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</si>
  <si>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</si>
  <si>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</si>
  <si>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</si>
  <si>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</si>
  <si>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</si>
  <si>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</si>
  <si>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</si>
  <si>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</si>
  <si>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</si>
  <si>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</si>
  <si>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</si>
  <si>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</si>
  <si>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</si>
  <si>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</si>
  <si>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</si>
  <si>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</si>
  <si>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</si>
  <si>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</si>
  <si>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</si>
  <si>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</si>
  <si>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</si>
  <si>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</si>
  <si>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</si>
  <si>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</si>
  <si>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</si>
  <si>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</si>
  <si>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</si>
  <si>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</si>
  <si>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</si>
  <si>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</si>
  <si>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</si>
  <si>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</si>
  <si>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</si>
  <si>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</si>
  <si>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</si>
  <si>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</si>
  <si>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</si>
  <si>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</si>
  <si>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</si>
  <si>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</si>
  <si>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</si>
  <si>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</si>
  <si>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</si>
  <si>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</si>
  <si>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</si>
  <si>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</si>
  <si>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</si>
  <si>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</si>
  <si>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</si>
  <si>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</si>
  <si>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</si>
  <si>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</si>
  <si>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</si>
  <si>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</si>
  <si>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</si>
  <si>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</si>
  <si>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</si>
  <si>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</si>
  <si>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</si>
  <si>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</si>
  <si>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</si>
  <si>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</si>
  <si>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</si>
  <si>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</si>
  <si>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</si>
  <si>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</si>
  <si>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</si>
  <si>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</si>
  <si>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</si>
  <si>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</si>
  <si>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</si>
  <si>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</si>
  <si>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</si>
  <si>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</si>
  <si>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</si>
  <si>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</si>
  <si>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</si>
  <si>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</si>
  <si>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</si>
  <si>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</si>
  <si>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</si>
  <si>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</si>
  <si>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</si>
  <si>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</si>
  <si>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</si>
  <si>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</si>
  <si>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</si>
  <si>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</si>
  <si>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</si>
  <si>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</si>
  <si>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</si>
  <si>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</si>
  <si>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</si>
  <si>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</si>
  <si>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</si>
  <si>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</si>
  <si>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</si>
  <si>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</si>
  <si>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</si>
  <si>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</si>
  <si>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</si>
  <si>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</si>
  <si>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</si>
  <si>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</si>
  <si>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</si>
  <si>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</si>
  <si>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</si>
  <si>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</si>
  <si>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</si>
  <si>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</si>
  <si>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</si>
  <si>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</si>
  <si>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</si>
  <si>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</si>
  <si>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</si>
  <si>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</si>
  <si>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</si>
  <si>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</si>
  <si>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</si>
  <si>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</si>
  <si>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</si>
  <si>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</si>
  <si>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</si>
  <si>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</si>
  <si>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</si>
  <si>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</si>
  <si>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</si>
  <si>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</si>
  <si>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</si>
  <si>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</si>
  <si>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</si>
  <si>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</si>
  <si>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</si>
  <si>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</si>
  <si>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</si>
  <si>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</si>
  <si>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</si>
  <si>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</si>
  <si>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</si>
  <si>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</si>
  <si>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</si>
  <si>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</si>
  <si>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</si>
  <si>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</si>
  <si>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</si>
  <si>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</si>
  <si>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</si>
  <si>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</si>
  <si>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</si>
  <si>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</si>
  <si>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</si>
  <si>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</si>
  <si>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</si>
  <si>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</si>
  <si>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</si>
  <si>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</si>
  <si>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</si>
  <si>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</si>
  <si>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</si>
  <si>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</si>
  <si>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</si>
  <si>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</si>
  <si>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</si>
  <si>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</si>
  <si>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</si>
  <si>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</si>
  <si>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</si>
  <si>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</si>
  <si>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</si>
  <si>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</si>
  <si>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</si>
  <si>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</si>
  <si>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</si>
  <si>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</si>
  <si>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</si>
  <si>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</si>
  <si>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</si>
  <si>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</si>
  <si>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</si>
  <si>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</si>
  <si>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</si>
  <si>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</si>
  <si>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</si>
  <si>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</si>
  <si>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</si>
  <si>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</si>
  <si>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</si>
  <si>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</si>
  <si>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</si>
  <si>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</si>
  <si>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</si>
  <si>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</si>
  <si>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</si>
  <si>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</si>
  <si>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</si>
  <si>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</si>
  <si>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</si>
  <si>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</si>
  <si>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</si>
  <si>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</si>
  <si>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</si>
  <si>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</si>
  <si>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</si>
  <si>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</si>
  <si>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</si>
  <si>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</si>
  <si>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</si>
  <si>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</si>
  <si>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</si>
  <si>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</si>
  <si>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</si>
  <si>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</si>
  <si>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</si>
  <si>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</si>
  <si>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</si>
  <si>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</si>
  <si>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</si>
  <si>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</si>
  <si>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</si>
  <si>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</si>
  <si>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</si>
  <si>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</si>
  <si>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</si>
  <si>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</si>
  <si>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</si>
  <si>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</si>
  <si>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</si>
  <si>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</si>
  <si>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</si>
  <si>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</si>
  <si>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</si>
  <si>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</si>
  <si>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</si>
  <si>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</si>
  <si>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</si>
  <si>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</si>
  <si>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</si>
  <si>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</si>
  <si>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</si>
  <si>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</si>
  <si>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</si>
  <si>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</si>
  <si>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</si>
  <si>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</si>
  <si>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</si>
  <si>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</si>
  <si>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</si>
  <si>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</si>
  <si>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</si>
  <si>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</si>
  <si>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</si>
  <si>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</si>
  <si>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</si>
  <si>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</si>
  <si>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</si>
  <si>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</si>
  <si>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</si>
  <si>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</si>
  <si>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</si>
  <si>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</si>
  <si>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</si>
  <si>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</si>
  <si>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</si>
  <si>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</si>
  <si>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</si>
  <si>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</si>
  <si>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</si>
  <si>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</si>
  <si>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</si>
  <si>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</si>
  <si>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</si>
  <si>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</si>
  <si>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</si>
  <si>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</si>
  <si>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</si>
  <si>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</si>
  <si>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</si>
  <si>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</si>
  <si>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</si>
  <si>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</si>
  <si>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</si>
  <si>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</si>
  <si>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</si>
  <si>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</si>
  <si>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</si>
  <si>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</si>
  <si>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</si>
  <si>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</si>
  <si>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</si>
  <si>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</si>
  <si>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</si>
  <si>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</si>
  <si>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</si>
  <si>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</si>
  <si>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</si>
  <si>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</si>
  <si>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</si>
  <si>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</si>
  <si>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</si>
  <si>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</si>
  <si>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</si>
  <si>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</si>
  <si>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</si>
  <si>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</si>
  <si>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</si>
  <si>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</si>
  <si>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</si>
  <si>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</si>
  <si>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</si>
  <si>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</si>
  <si>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</si>
  <si>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</si>
  <si>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</si>
  <si>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</si>
  <si>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</si>
  <si>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</si>
  <si>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</si>
  <si>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</si>
  <si>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</si>
  <si>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</si>
  <si>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</si>
  <si>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</si>
  <si>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</si>
  <si>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</si>
  <si>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</si>
  <si>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</si>
  <si>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</si>
  <si>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</si>
  <si>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</si>
  <si>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</si>
  <si>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</si>
  <si>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</si>
  <si>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</si>
  <si>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</si>
  <si>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</si>
  <si>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</si>
  <si>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</si>
  <si>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</si>
  <si>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</si>
  <si>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</si>
  <si>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</si>
  <si>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</si>
  <si>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</si>
  <si>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</si>
  <si>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</si>
  <si>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</si>
  <si>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06215585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</si>
  <si>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</si>
  <si>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</si>
  <si>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</si>
  <si>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TAVIGNANO</t>
  </si>
  <si>
    <t xml:space="preserve">NOM_PRELEV_DETERM</t>
  </si>
  <si>
    <t xml:space="preserve">AQUASCOP BIOLOGIE site de Monptellier</t>
  </si>
  <si>
    <t xml:space="preserve">LB_STATION</t>
  </si>
  <si>
    <t xml:space="preserve">TAVIGNANO A ANTISANTI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</si>
  <si>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</si>
  <si>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</si>
  <si>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</si>
  <si>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</si>
  <si>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IBMR-19-M57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</si>
  <si>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</si>
  <si>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</si>
  <si>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</si>
  <si>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</si>
  <si>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</si>
  <si>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</si>
  <si>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</si>
  <si>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</si>
  <si>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</si>
  <si>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</si>
  <si>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</si>
  <si>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</si>
  <si>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</si>
  <si>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</si>
  <si>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</si>
  <si>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</si>
  <si>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</si>
  <si>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</si>
  <si>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</si>
  <si>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</si>
  <si>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</si>
  <si>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</si>
  <si>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</si>
  <si>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</si>
  <si>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</si>
  <si>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</si>
  <si>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</si>
  <si>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</si>
  <si>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</si>
  <si>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</si>
  <si>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</si>
  <si>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</si>
  <si>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</si>
  <si>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</si>
  <si>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</si>
  <si>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</si>
  <si>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</si>
  <si>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</si>
  <si>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</si>
  <si>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</si>
  <si>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</si>
  <si>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</si>
  <si>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</si>
  <si>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</si>
  <si>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</si>
  <si>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</si>
  <si>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</si>
  <si>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</si>
  <si>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</si>
  <si>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</si>
  <si>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</si>
  <si>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</si>
  <si>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</si>
  <si>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</si>
  <si>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</si>
  <si>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</si>
  <si>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</si>
  <si>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</si>
  <si>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</si>
  <si>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</si>
  <si>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</si>
  <si>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</si>
  <si>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</si>
  <si>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</si>
  <si>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</si>
  <si>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</si>
  <si>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</si>
  <si>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</si>
  <si>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</si>
  <si>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</si>
  <si>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</si>
  <si>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</si>
  <si>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</si>
  <si>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</si>
  <si>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</si>
  <si>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</si>
  <si>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</si>
  <si>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Passage apres orage plus de 24h apres. Hauteur d'ezu superieure a 15cm mais ezu limpide et algues en place (SPI SPX),y compris sur les graviers et sables. Presence d'Ailanthe en berge.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</si>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</sst>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6" activeCellId="0" sqref="D1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1229706</v>
      </c>
      <c r="G10" s="25"/>
      <c r="H10" s="25"/>
    </row>
    <row r="11" customFormat="false" ht="15" hidden="false" customHeight="false" outlineLevel="0" collapsed="false">
      <c r="A11" s="26" t="s">
        <v>5183</v>
      </c>
      <c r="B11" s="30" t="n">
        <v>43663</v>
      </c>
      <c r="D11" s="26" t="s">
        <v>5184</v>
      </c>
      <c r="E11" s="29" t="n">
        <v>6141168</v>
      </c>
      <c r="G11" s="25"/>
      <c r="H11" s="25"/>
    </row>
    <row r="12" customFormat="false" ht="15" hidden="false" customHeight="false" outlineLevel="0" collapsed="false">
      <c r="A12" s="26" t="s">
        <v>5185</v>
      </c>
      <c r="B12" s="29" t="s">
        <v>5186</v>
      </c>
      <c r="D12" s="26" t="s">
        <v>5187</v>
      </c>
      <c r="E12" s="29" t="n">
        <v>1229781</v>
      </c>
      <c r="G12" s="25"/>
      <c r="H12" s="25"/>
    </row>
    <row r="13" customFormat="false" ht="17.25" hidden="false" customHeight="true" outlineLevel="0" collapsed="false">
      <c r="A13" s="12"/>
      <c r="B13" s="31"/>
      <c r="D13" s="26" t="s">
        <v>5188</v>
      </c>
      <c r="E13" s="29" t="n">
        <v>6141109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1229706</v>
      </c>
    </row>
    <row r="18" customFormat="false" ht="15" hidden="false" customHeight="false" outlineLevel="0" collapsed="false">
      <c r="A18" s="36"/>
      <c r="B18" s="37" t="s">
        <v>5196</v>
      </c>
      <c r="C18" s="38" t="n">
        <f aca="false">E11</f>
        <v>6141168</v>
      </c>
    </row>
    <row r="19" customFormat="false" ht="15" hidden="false" customHeight="false" outlineLevel="0" collapsed="false">
      <c r="A19" s="33" t="s">
        <v>5197</v>
      </c>
      <c r="B19" s="39" t="n">
        <v>39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15.8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73</v>
      </c>
      <c r="D35" s="52" t="s">
        <v>5215</v>
      </c>
      <c r="E35" s="53" t="n">
        <v>27</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14.2</v>
      </c>
      <c r="C37" s="50"/>
      <c r="D37" s="55" t="s">
        <v>5219</v>
      </c>
      <c r="E37" s="34" t="n">
        <v>20.9</v>
      </c>
    </row>
    <row r="38" s="56" customFormat="true" ht="15" hidden="false" customHeight="true" outlineLevel="0" collapsed="false">
      <c r="A38" s="54" t="s">
        <v>5220</v>
      </c>
      <c r="B38" s="34" t="n">
        <v>35</v>
      </c>
      <c r="C38" s="50"/>
      <c r="D38" s="55" t="s">
        <v>5220</v>
      </c>
      <c r="E38" s="34" t="n">
        <v>25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3</v>
      </c>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4</v>
      </c>
      <c r="E97" s="82" t="n">
        <v>0.1</v>
      </c>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c r="E98" s="82" t="n">
        <v>0.01</v>
      </c>
      <c r="F98" s="82" t="s">
        <v>5275</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0.01</v>
      </c>
      <c r="E99" s="82"/>
      <c r="F99" s="82" t="s">
        <v>5275</v>
      </c>
      <c r="G99" s="85"/>
      <c r="H99" s="86"/>
    </row>
    <row r="100" customFormat="false" ht="15" hidden="false" customHeight="false" outlineLevel="0" collapsed="false">
      <c r="A100" s="78" t="s">
        <v>2678</v>
      </c>
      <c r="B100" s="79" t="str">
        <f aca="false">IF(A100="NEWCOD",IF(ISBLANK(G100),"renseigner le champ 'Nouveau taxon'",G100),VLOOKUP(A100,'Ref Taxo'!A:B,2,FALSE()))</f>
        <v>Leptolyngbya</v>
      </c>
      <c r="C100" s="80" t="n">
        <f aca="false">IF(A100="NEWCOD",IF(ISBLANK(H100),"NoCod",H100),VLOOKUP(A100,'Ref Taxo'!A:D,4,FALSE()))</f>
        <v>6449</v>
      </c>
      <c r="D100" s="81" t="n">
        <v>0.01</v>
      </c>
      <c r="E100" s="82"/>
      <c r="F100" s="82" t="s">
        <v>5275</v>
      </c>
      <c r="G100" s="85"/>
      <c r="H100" s="86"/>
    </row>
    <row r="101" customFormat="false" ht="15" hidden="false" customHeight="false" outlineLevel="0" collapsed="false">
      <c r="A101" s="78" t="s">
        <v>2953</v>
      </c>
      <c r="B101" s="79" t="str">
        <f aca="false">IF(A101="NEWCOD",IF(ISBLANK(G101),"renseigner le champ 'Nouveau taxon'",G101),VLOOKUP(A101,'Ref Taxo'!A:B,2,FALSE()))</f>
        <v>Microcoleus</v>
      </c>
      <c r="C101" s="80" t="n">
        <f aca="false">IF(A101="NEWCOD",IF(ISBLANK(H101),"NoCod",H101),VLOOKUP(A101,'Ref Taxo'!A:D,4,FALSE()))</f>
        <v>6405</v>
      </c>
      <c r="D101" s="81" t="n">
        <v>0.01</v>
      </c>
      <c r="E101" s="82"/>
      <c r="F101" s="82" t="s">
        <v>5275</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c r="F102" s="82" t="s">
        <v>5275</v>
      </c>
      <c r="G102" s="85"/>
      <c r="H102" s="86"/>
    </row>
    <row r="103" customFormat="false" ht="1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21</v>
      </c>
      <c r="E103" s="82" t="n">
        <v>35</v>
      </c>
      <c r="F103" s="82" t="s">
        <v>5275</v>
      </c>
      <c r="G103" s="85"/>
      <c r="H103" s="86"/>
    </row>
    <row r="104" customFormat="false" ht="15" hidden="false" customHeight="false" outlineLevel="0" collapsed="false">
      <c r="A104" s="78" t="s">
        <v>1974</v>
      </c>
      <c r="B104" s="79" t="str">
        <f aca="false">IF(A104="NEWCOD",IF(ISBLANK(G104),"renseigner le champ 'Nouveau taxon'",G104),VLOOKUP(A104,'Ref Taxo'!A:B,2,FALSE()))</f>
        <v>Fontinalis hypnoides var. duriaei</v>
      </c>
      <c r="C104" s="80" t="n">
        <f aca="false">IF(A104="NEWCOD",IF(ISBLANK(H104),"NoCod",H104),VLOOKUP(A104,'Ref Taxo'!A:D,4,FALSE()))</f>
        <v>10215</v>
      </c>
      <c r="D104" s="81" t="n">
        <v>0.01</v>
      </c>
      <c r="E104" s="82" t="n">
        <v>0.01</v>
      </c>
      <c r="F104" s="82" t="s">
        <v>5275</v>
      </c>
      <c r="G104" s="85"/>
      <c r="H104" s="86"/>
    </row>
    <row r="105" customFormat="false" ht="15" hidden="false" customHeight="false" outlineLevel="0" collapsed="false">
      <c r="A105" s="78" t="s">
        <v>1719</v>
      </c>
      <c r="B105" s="79" t="str">
        <f aca="false">IF(A105="NEWCOD",IF(ISBLANK(G105),"renseigner le champ 'Nouveau taxon'",G105),VLOOKUP(A105,'Ref Taxo'!A:B,2,FALSE()))</f>
        <v>Equisetum arvense</v>
      </c>
      <c r="C105" s="80" t="n">
        <f aca="false">IF(A105="NEWCOD",IF(ISBLANK(H105),"NoCod",H105),VLOOKUP(A105,'Ref Taxo'!A:D,4,FALSE()))</f>
        <v>1384</v>
      </c>
      <c r="D105" s="81" t="n">
        <v>0.01</v>
      </c>
      <c r="E105" s="82"/>
      <c r="F105" s="82" t="s">
        <v>5275</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2020-02-10T13:20:32Z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