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300092"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<sst xmlns="http://schemas.openxmlformats.org/spreadsheetml/2006/main" count="6481" uniqueCount="5304">
  <si>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</si>
  <si>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</si>
  <si>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</si>
  <si>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</si>
  <si>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</si>
  <si>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</si>
  <si>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</si>
  <si>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</si>
  <si>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</si>
  <si>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</si>
  <si>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</si>
  <si>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</si>
  <si>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</si>
  <si>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</si>
  <si>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</si>
  <si>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</si>
  <si>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</si>
  <si>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</si>
  <si>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</si>
  <si>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</si>
  <si>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</si>
  <si>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</si>
  <si>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</si>
  <si>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</si>
  <si>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</si>
  <si>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</si>
  <si>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</si>
  <si>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</si>
  <si>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</si>
  <si>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</si>
  <si>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</si>
  <si>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</si>
  <si>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</si>
  <si>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</si>
  <si>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</si>
  <si>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</si>
  <si>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</si>
  <si>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</si>
  <si>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</si>
  <si>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</si>
  <si>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</si>
  <si>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</si>
  <si>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</si>
  <si>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</si>
  <si>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</si>
  <si>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</si>
  <si>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</si>
  <si>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</si>
  <si>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</si>
  <si>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</si>
  <si>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</si>
  <si>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</si>
  <si>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</si>
  <si>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</si>
  <si>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</si>
  <si>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</si>
  <si>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</si>
  <si>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</si>
  <si>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</si>
  <si>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</si>
  <si>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</si>
  <si>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</si>
  <si>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</si>
  <si>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</si>
  <si>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</si>
  <si>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</si>
  <si>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</si>
  <si>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</si>
  <si>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</si>
  <si>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</si>
  <si>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</si>
  <si>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</si>
  <si>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</si>
  <si>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</si>
  <si>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</si>
  <si>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</si>
  <si>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</si>
  <si>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</si>
  <si>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</si>
  <si>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</si>
  <si>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</si>
  <si>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</si>
  <si>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</si>
  <si>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</si>
  <si>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</si>
  <si>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</si>
  <si>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</si>
  <si>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</si>
  <si>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</si>
  <si>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</si>
  <si>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</si>
  <si>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</si>
  <si>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</si>
  <si>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</si>
  <si>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</si>
  <si>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</si>
  <si>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</si>
  <si>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</si>
  <si>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</si>
  <si>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</si>
  <si>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</si>
  <si>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</si>
  <si>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</si>
  <si>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</si>
  <si>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</si>
  <si>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</si>
  <si>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</si>
  <si>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</si>
  <si>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</si>
  <si>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</si>
  <si>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</si>
  <si>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</si>
  <si>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</si>
  <si>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</si>
  <si>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</si>
  <si>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</si>
  <si>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</si>
  <si>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</si>
  <si>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</si>
  <si>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</si>
  <si>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</si>
  <si>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</si>
  <si>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</si>
  <si>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</si>
  <si>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</si>
  <si>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</si>
  <si>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</si>
  <si>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</si>
  <si>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</si>
  <si>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</si>
  <si>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</si>
  <si>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</si>
  <si>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</si>
  <si>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</si>
  <si>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</si>
  <si>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</si>
  <si>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</si>
  <si>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</si>
  <si>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</si>
  <si>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</si>
  <si>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</si>
  <si>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</si>
  <si>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</si>
  <si>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</si>
  <si>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</si>
  <si>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</si>
  <si>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</si>
  <si>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</si>
  <si>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</si>
  <si>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</si>
  <si>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</si>
  <si>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</si>
  <si>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</si>
  <si>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</si>
  <si>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</si>
  <si>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</si>
  <si>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</si>
  <si>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</si>
  <si>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</si>
  <si>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</si>
  <si>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</si>
  <si>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</si>
  <si>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</si>
  <si>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</si>
  <si>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</si>
  <si>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</si>
  <si>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</si>
  <si>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</si>
  <si>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</si>
  <si>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</si>
  <si>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</si>
  <si>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</si>
  <si>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</si>
  <si>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</si>
  <si>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</si>
  <si>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</si>
  <si>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</si>
  <si>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</si>
  <si>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</si>
  <si>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</si>
  <si>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</si>
  <si>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</si>
  <si>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</si>
  <si>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</si>
  <si>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</si>
  <si>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</si>
  <si>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</si>
  <si>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</si>
  <si>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</si>
  <si>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</si>
  <si>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</si>
  <si>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</si>
  <si>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</si>
  <si>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</si>
  <si>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</si>
  <si>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</si>
  <si>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</si>
  <si>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</si>
  <si>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</si>
  <si>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</si>
  <si>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</si>
  <si>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</si>
  <si>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</si>
  <si>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</si>
  <si>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</si>
  <si>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</si>
  <si>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</si>
  <si>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</si>
  <si>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</si>
  <si>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</si>
  <si>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</si>
  <si>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</si>
  <si>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</si>
  <si>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</si>
  <si>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</si>
  <si>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</si>
  <si>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</si>
  <si>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</si>
  <si>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</si>
  <si>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</si>
  <si>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</si>
  <si>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</si>
  <si>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</si>
  <si>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</si>
  <si>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</si>
  <si>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</si>
  <si>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</si>
  <si>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</si>
  <si>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</si>
  <si>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</si>
  <si>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</si>
  <si>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</si>
  <si>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</si>
  <si>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</si>
  <si>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</si>
  <si>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</si>
  <si>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</si>
  <si>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</si>
  <si>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</si>
  <si>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</si>
  <si>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</si>
  <si>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</si>
  <si>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</si>
  <si>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</si>
  <si>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</si>
  <si>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</si>
  <si>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</si>
  <si>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</si>
  <si>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</si>
  <si>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</si>
  <si>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</si>
  <si>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</si>
  <si>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</si>
  <si>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</si>
  <si>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</si>
  <si>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</si>
  <si>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</si>
  <si>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</si>
  <si>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</si>
  <si>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</si>
  <si>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</si>
  <si>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</si>
  <si>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</si>
  <si>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</si>
  <si>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</si>
  <si>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</si>
  <si>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</si>
  <si>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</si>
  <si>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</si>
  <si>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</si>
  <si>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</si>
  <si>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</si>
  <si>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</si>
  <si>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</si>
  <si>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</si>
  <si>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</si>
  <si>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</si>
  <si>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</si>
  <si>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</si>
  <si>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</si>
  <si>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</si>
  <si>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</si>
  <si>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</si>
  <si>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</si>
  <si>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</si>
  <si>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</si>
  <si>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</si>
  <si>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</si>
  <si>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</si>
  <si>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</si>
  <si>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</si>
  <si>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</si>
  <si>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</si>
  <si>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</si>
  <si>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</si>
  <si>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</si>
  <si>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</si>
  <si>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</si>
  <si>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</si>
  <si>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</si>
  <si>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</si>
  <si>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</si>
  <si>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</si>
  <si>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</si>
  <si>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</si>
  <si>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</si>
  <si>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</si>
  <si>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</si>
  <si>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</si>
  <si>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</si>
  <si>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</si>
  <si>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</si>
  <si>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</si>
  <si>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</si>
  <si>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</si>
  <si>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</si>
  <si>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</si>
  <si>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</si>
  <si>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</si>
  <si>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</si>
  <si>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</si>
  <si>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</si>
  <si>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</si>
  <si>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</si>
  <si>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</si>
  <si>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</si>
  <si>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</si>
  <si>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</si>
  <si>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</si>
  <si>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</si>
  <si>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</si>
  <si>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</si>
  <si>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</si>
  <si>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</si>
  <si>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</si>
  <si>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</si>
  <si>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</si>
  <si>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</si>
  <si>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</si>
  <si>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</si>
  <si>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</si>
  <si>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</si>
  <si>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</si>
  <si>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</si>
  <si>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</si>
  <si>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</si>
  <si>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</si>
  <si>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</si>
  <si>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</si>
  <si>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</si>
  <si>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</si>
  <si>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</si>
  <si>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</si>
  <si>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</si>
  <si>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</si>
  <si>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</si>
  <si>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</si>
  <si>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</si>
  <si>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</si>
  <si>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</si>
  <si>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</si>
  <si>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</si>
  <si>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</si>
  <si>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</si>
  <si>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</si>
  <si>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</si>
  <si>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</si>
  <si>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</si>
  <si>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</si>
  <si>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</si>
  <si>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</si>
  <si>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</si>
  <si>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</si>
  <si>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</si>
  <si>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</si>
  <si>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</si>
  <si>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</si>
  <si>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</si>
  <si>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</si>
  <si>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</si>
  <si>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</si>
  <si>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</si>
  <si>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</si>
  <si>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</si>
  <si>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</si>
  <si>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</si>
  <si>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</si>
  <si>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</si>
  <si>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</si>
  <si>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</si>
  <si>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</si>
  <si>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</si>
  <si>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</si>
  <si>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</si>
  <si>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</si>
  <si>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</si>
  <si>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</si>
  <si>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</si>
  <si>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</si>
  <si>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</si>
  <si>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</si>
  <si>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</si>
  <si>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</si>
  <si>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</si>
  <si>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</si>
  <si>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</si>
  <si>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</si>
  <si>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</si>
  <si>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</si>
  <si>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</si>
  <si>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</si>
  <si>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</si>
  <si>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</si>
  <si>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</si>
  <si>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</si>
  <si>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</si>
  <si>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</si>
  <si>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</si>
  <si>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</si>
  <si>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</si>
  <si>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</si>
  <si>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</si>
  <si>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</si>
  <si>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</si>
  <si>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</si>
  <si>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</si>
  <si>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</si>
  <si>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</si>
  <si>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</si>
  <si>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</si>
  <si>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</si>
  <si>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</si>
  <si>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</si>
  <si>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</si>
  <si>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</si>
  <si>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</si>
  <si>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</si>
  <si>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</si>
  <si>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</si>
  <si>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</si>
  <si>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</si>
  <si>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</si>
  <si>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</si>
  <si>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</si>
  <si>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</si>
  <si>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</si>
  <si>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</si>
  <si>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</si>
  <si>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</si>
  <si>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</si>
  <si>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</si>
  <si>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</si>
  <si>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</si>
  <si>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</si>
  <si>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</si>
  <si>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</si>
  <si>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</si>
  <si>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</si>
  <si>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</si>
  <si>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</si>
  <si>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</si>
  <si>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</si>
  <si>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</si>
  <si>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</si>
  <si>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</si>
  <si>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</si>
  <si>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</si>
  <si>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</si>
  <si>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</si>
  <si>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</si>
  <si>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</si>
  <si>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</si>
  <si>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</si>
  <si>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</si>
  <si>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</si>
  <si>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</si>
  <si>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</si>
  <si>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</si>
  <si>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</si>
  <si>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</si>
  <si>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</si>
  <si>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</si>
  <si>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</si>
  <si>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</si>
  <si>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</si>
  <si>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</si>
  <si>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</si>
  <si>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</si>
  <si>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</si>
  <si>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</si>
  <si>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</si>
  <si>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</si>
  <si>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</si>
  <si>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</si>
  <si>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</si>
  <si>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</si>
  <si>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</si>
  <si>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</si>
  <si>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</si>
  <si>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</si>
  <si>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</si>
  <si>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</si>
  <si>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</si>
  <si>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</si>
  <si>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</si>
  <si>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</si>
  <si>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</si>
  <si>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</si>
  <si>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</si>
  <si>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</si>
  <si>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</si>
  <si>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</si>
  <si>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</si>
  <si>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</si>
  <si>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</si>
  <si>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</si>
  <si>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</si>
  <si>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</si>
  <si>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</si>
  <si>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</si>
  <si>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</si>
  <si>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</si>
  <si>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</si>
  <si>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</si>
  <si>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</si>
  <si>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</si>
  <si>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</si>
  <si>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</si>
  <si>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</si>
  <si>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</si>
  <si>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</si>
  <si>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</si>
  <si>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</si>
  <si>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</si>
  <si>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</si>
  <si>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</si>
  <si>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</si>
  <si>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</si>
  <si>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</si>
  <si>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</si>
  <si>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</si>
  <si>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</si>
  <si>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</si>
  <si>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</si>
  <si>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</si>
  <si>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</si>
  <si>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</si>
  <si>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</si>
  <si>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</si>
  <si>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</si>
  <si>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</si>
  <si>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</si>
  <si>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</si>
  <si>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</si>
  <si>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</si>
  <si>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</si>
  <si>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</si>
  <si>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</si>
  <si>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</si>
  <si>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</si>
  <si>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</si>
  <si>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</si>
  <si>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</si>
  <si>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</si>
  <si>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</si>
  <si>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</si>
  <si>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</si>
  <si>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</si>
  <si>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</si>
  <si>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</si>
  <si>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</si>
  <si>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</si>
  <si>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</si>
  <si>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</si>
  <si>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</si>
  <si>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</si>
  <si>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</si>
  <si>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</si>
  <si>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</si>
  <si>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</si>
  <si>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</si>
  <si>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</si>
  <si>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</si>
  <si>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</si>
  <si>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</si>
  <si>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</si>
  <si>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</si>
  <si>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</si>
  <si>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</si>
  <si>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</si>
  <si>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</si>
  <si>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</si>
  <si>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</si>
  <si>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</si>
  <si>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</si>
  <si>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</si>
  <si>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</si>
  <si>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</si>
  <si>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</si>
  <si>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</si>
  <si>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</si>
  <si>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</si>
  <si>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</si>
  <si>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</si>
  <si>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</si>
  <si>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</si>
  <si>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</si>
  <si>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</si>
  <si>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</si>
  <si>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</si>
  <si>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</si>
  <si>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</si>
  <si>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</si>
  <si>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</si>
  <si>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</si>
  <si>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</si>
  <si>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</si>
  <si>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</si>
  <si>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</si>
  <si>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</si>
  <si>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</si>
  <si>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</si>
  <si>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</si>
  <si>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</si>
  <si>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</si>
  <si>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</si>
  <si>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</si>
  <si>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</si>
  <si>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</si>
  <si>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</si>
  <si>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</si>
  <si>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</si>
  <si>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</si>
  <si>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</si>
  <si>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</si>
  <si>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</si>
  <si>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</si>
  <si>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</si>
  <si>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</si>
  <si>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</si>
  <si>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</si>
  <si>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</si>
  <si>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</si>
  <si>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</si>
  <si>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</si>
  <si>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</si>
  <si>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</si>
  <si>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</si>
  <si>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</si>
  <si>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</si>
  <si>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</si>
  <si>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</si>
  <si>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</si>
  <si>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</si>
  <si>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</si>
  <si>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</si>
  <si>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</si>
  <si>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</si>
  <si>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</si>
  <si>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</si>
  <si>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</si>
  <si>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</si>
  <si>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</si>
  <si>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</si>
  <si>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</si>
  <si>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</si>
  <si>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</si>
  <si>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</si>
  <si>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</si>
  <si>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</si>
  <si>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</si>
  <si>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</si>
  <si>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</si>
  <si>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</si>
  <si>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</si>
  <si>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</si>
  <si>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</si>
  <si>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</si>
  <si>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</si>
  <si>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</si>
  <si>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</si>
  <si>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</si>
  <si>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</si>
  <si>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</si>
  <si>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</si>
  <si>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</si>
  <si>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</si>
  <si>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</si>
  <si>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</si>
  <si>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</si>
  <si>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</si>
  <si>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</si>
  <si>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</si>
  <si>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</si>
  <si>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</si>
  <si>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</si>
  <si>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</si>
  <si>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</si>
  <si>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</si>
  <si>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</si>
  <si>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</si>
  <si>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</si>
  <si>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</si>
  <si>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</si>
  <si>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</si>
  <si>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</si>
  <si>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</si>
  <si>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</si>
  <si>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</si>
  <si>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</si>
  <si>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</si>
  <si>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</si>
  <si>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</si>
  <si>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</si>
  <si>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</si>
  <si>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</si>
  <si>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</si>
  <si>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</si>
  <si>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</si>
  <si>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</si>
  <si>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</si>
  <si>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</si>
  <si>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</si>
  <si>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</si>
  <si>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</si>
  <si>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</si>
  <si>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</si>
  <si>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</si>
  <si>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</si>
  <si>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</si>
  <si>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</si>
  <si>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</si>
  <si>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</si>
  <si>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</si>
  <si>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</si>
  <si>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</si>
  <si>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</si>
  <si>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</si>
  <si>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</si>
  <si>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</si>
  <si>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</si>
  <si>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</si>
  <si>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</si>
  <si>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</si>
  <si>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</si>
  <si>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</si>
  <si>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</si>
  <si>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</si>
  <si>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</si>
  <si>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</si>
  <si>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</si>
  <si>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</si>
  <si>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</si>
  <si>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</si>
  <si>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</si>
  <si>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</si>
  <si>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</si>
  <si>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</si>
  <si>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</si>
  <si>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</si>
  <si>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</si>
  <si>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</si>
  <si>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</si>
  <si>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</si>
  <si>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</si>
  <si>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</si>
  <si>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</si>
  <si>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</si>
  <si>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</si>
  <si>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</si>
  <si>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</si>
  <si>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</si>
  <si>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</si>
  <si>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</si>
  <si>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</si>
  <si>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</si>
  <si>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</si>
  <si>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</si>
  <si>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</si>
  <si>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</si>
  <si>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</si>
  <si>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</si>
  <si>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</si>
  <si>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</si>
  <si>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</si>
  <si>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</si>
  <si>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</si>
  <si>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</si>
  <si>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</si>
  <si>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</si>
  <si>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</si>
  <si>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</si>
  <si>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</si>
  <si>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</si>
  <si>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</si>
  <si>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</si>
  <si>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</si>
  <si>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</si>
  <si>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</si>
  <si>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</si>
  <si>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</si>
  <si>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</si>
  <si>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</si>
  <si>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</si>
  <si>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</si>
  <si>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</si>
  <si>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</si>
  <si>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</si>
  <si>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</si>
  <si>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</si>
  <si>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</si>
  <si>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</si>
  <si>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</si>
  <si>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</si>
  <si>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</si>
  <si>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</si>
  <si>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</si>
  <si>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</si>
  <si>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</si>
  <si>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</si>
  <si>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</si>
  <si>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</si>
  <si>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</si>
  <si>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</si>
  <si>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</si>
  <si>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</si>
  <si>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</si>
  <si>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</si>
  <si>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</si>
  <si>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</si>
  <si>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</si>
  <si>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</si>
  <si>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</si>
  <si>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</si>
  <si>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</si>
  <si>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</si>
  <si>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</si>
  <si>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</si>
  <si>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</si>
  <si>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</si>
  <si>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</si>
  <si>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</si>
  <si>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</si>
  <si>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</si>
  <si>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</si>
  <si>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</si>
  <si>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</si>
  <si>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</si>
  <si>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</si>
  <si>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</si>
  <si>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</si>
  <si>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</si>
  <si>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</si>
  <si>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</si>
  <si>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</si>
  <si>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</si>
  <si>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</si>
  <si>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</si>
  <si>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</si>
  <si>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</si>
  <si>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</si>
  <si>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</si>
  <si>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</si>
  <si>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</si>
  <si>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</si>
  <si>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</si>
  <si>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</si>
  <si>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</si>
  <si>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</si>
  <si>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</si>
  <si>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</si>
  <si>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</si>
  <si>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</si>
  <si>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</si>
  <si>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</si>
  <si>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</si>
  <si>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</si>
  <si>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</si>
  <si>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</si>
  <si>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</si>
  <si>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</si>
  <si>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</si>
  <si>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</si>
  <si>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</si>
  <si>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</si>
  <si>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</si>
  <si>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</si>
  <si>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</si>
  <si>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</si>
  <si>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</si>
  <si>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</si>
  <si>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</si>
  <si>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</si>
  <si>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</si>
  <si>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</si>
  <si>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</si>
  <si>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</si>
  <si>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</si>
  <si>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</si>
  <si>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</si>
  <si>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</si>
  <si>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</si>
  <si>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</si>
  <si>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</si>
  <si>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</si>
  <si>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</si>
  <si>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</si>
  <si>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</si>
  <si>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</si>
  <si>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</si>
  <si>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</si>
  <si>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</si>
  <si>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</si>
  <si>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</si>
  <si>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</si>
  <si>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</si>
  <si>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</si>
  <si>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</si>
  <si>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</si>
  <si>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</si>
  <si>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</si>
  <si>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</si>
  <si>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</si>
  <si>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</si>
  <si>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</si>
  <si>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</si>
  <si>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</si>
  <si>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</si>
  <si>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</si>
  <si>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</si>
  <si>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</si>
  <si>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</si>
  <si>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</si>
  <si>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</si>
  <si>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</si>
  <si>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</si>
  <si>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</si>
  <si>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</si>
  <si>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</si>
  <si>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</si>
  <si>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</si>
  <si>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</si>
  <si>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</si>
  <si>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</si>
  <si>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</si>
  <si>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</si>
  <si>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</si>
  <si>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</si>
  <si>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</si>
  <si>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</si>
  <si>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</si>
  <si>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</si>
  <si>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</si>
  <si>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</si>
  <si>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</si>
  <si>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</si>
  <si>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</si>
  <si>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</si>
  <si>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</si>
  <si>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</si>
  <si>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</si>
  <si>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</si>
  <si>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</si>
  <si>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</si>
  <si>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</si>
  <si>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</si>
  <si>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</si>
  <si>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</si>
  <si>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</si>
  <si>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</si>
  <si>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</si>
  <si>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</si>
  <si>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</si>
  <si>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</si>
  <si>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</si>
  <si>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</si>
  <si>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</si>
  <si>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</si>
  <si>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</si>
  <si>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</si>
  <si>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</si>
  <si>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</si>
  <si>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</si>
  <si>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</si>
  <si>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</si>
  <si>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</si>
  <si>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</si>
  <si>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</si>
  <si>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</si>
  <si>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</si>
  <si>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</si>
  <si>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</si>
  <si>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</si>
  <si>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</si>
  <si>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</si>
  <si>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</si>
  <si>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</si>
  <si>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</si>
  <si>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</si>
  <si>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</si>
  <si>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</si>
  <si>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</si>
  <si>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</si>
  <si>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</si>
  <si>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</si>
  <si>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</si>
  <si>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</si>
  <si>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</si>
  <si>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</si>
  <si>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</si>
  <si>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</si>
  <si>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</si>
  <si>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</si>
  <si>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</si>
  <si>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</si>
  <si>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</si>
  <si>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</si>
  <si>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</si>
  <si>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</si>
  <si>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</si>
  <si>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</si>
  <si>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</si>
  <si>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</si>
  <si>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</si>
  <si>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</si>
  <si>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</si>
  <si>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</si>
  <si>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</si>
  <si>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</si>
  <si>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</si>
  <si>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</si>
  <si>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</si>
  <si>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</si>
  <si>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</si>
  <si>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</si>
  <si>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</si>
  <si>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</si>
  <si>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</si>
  <si>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</si>
  <si>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</si>
  <si>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</si>
  <si>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</si>
  <si>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</si>
  <si>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</si>
  <si>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</si>
  <si>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</si>
  <si>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</si>
  <si>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</si>
  <si>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</si>
  <si>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</si>
  <si>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</si>
  <si>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</si>
  <si>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</si>
  <si>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</si>
  <si>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</si>
  <si>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</si>
  <si>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</si>
  <si>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</si>
  <si>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</si>
  <si>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</si>
  <si>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</si>
  <si>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</si>
  <si>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</si>
  <si>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</si>
  <si>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</si>
  <si>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</si>
  <si>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</si>
  <si>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</si>
  <si>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</si>
  <si>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</si>
  <si>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</si>
  <si>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</si>
  <si>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</si>
  <si>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</si>
  <si>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</si>
  <si>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</si>
  <si>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</si>
  <si>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</si>
  <si>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</si>
  <si>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</si>
  <si>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</si>
  <si>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</si>
  <si>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</si>
  <si>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</si>
  <si>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</si>
  <si>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</si>
  <si>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</si>
  <si>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</si>
  <si>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</si>
  <si>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</si>
  <si>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</si>
  <si>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</si>
  <si>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</si>
  <si>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</si>
  <si>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</si>
  <si>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</si>
  <si>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</si>
  <si>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</si>
  <si>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</si>
  <si>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</si>
  <si>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</si>
  <si>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</si>
  <si>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</si>
  <si>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</si>
  <si>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</si>
  <si>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</si>
  <si>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</si>
  <si>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</si>
  <si>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</si>
  <si>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</si>
  <si>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</si>
  <si>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</si>
  <si>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</si>
  <si>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</si>
  <si>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</si>
  <si>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</si>
  <si>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</si>
  <si>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</si>
  <si>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</si>
  <si>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</si>
  <si>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</si>
  <si>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</si>
  <si>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</si>
  <si>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</si>
  <si>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</si>
  <si>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</si>
  <si>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</si>
  <si>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</si>
  <si>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</si>
  <si>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</si>
  <si>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</si>
  <si>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</si>
  <si>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</si>
  <si>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</si>
  <si>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</si>
  <si>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</si>
  <si>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</si>
  <si>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</si>
  <si>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</si>
  <si>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</si>
  <si>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</si>
  <si>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</si>
  <si>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</si>
  <si>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</si>
  <si>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</si>
  <si>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</si>
  <si>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</si>
  <si>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</si>
  <si>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</si>
  <si>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</si>
  <si>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</si>
  <si>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</si>
  <si>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</si>
  <si>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</si>
  <si>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</si>
  <si>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</si>
  <si>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</si>
  <si>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</si>
  <si>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</si>
  <si>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</si>
  <si>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</si>
  <si>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</si>
  <si>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</si>
  <si>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</si>
  <si>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</si>
  <si>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</si>
  <si>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</si>
  <si>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</si>
  <si>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</si>
  <si>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</si>
  <si>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</si>
  <si>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</si>
  <si>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</si>
  <si>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</si>
  <si>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</si>
  <si>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</si>
  <si>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</si>
  <si>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</si>
  <si>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</si>
  <si>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</si>
  <si>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</si>
  <si>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</si>
  <si>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</si>
  <si>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</si>
  <si>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</si>
  <si>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</si>
  <si>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</si>
  <si>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</si>
  <si>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</si>
  <si>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</si>
  <si>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</si>
  <si>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</si>
  <si>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</si>
  <si>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</si>
  <si>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</si>
  <si>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</si>
  <si>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</si>
  <si>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</si>
  <si>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</si>
  <si>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</si>
  <si>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</si>
  <si>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</si>
  <si>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</si>
  <si>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</si>
  <si>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</si>
  <si>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</si>
  <si>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</si>
  <si>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</si>
  <si>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</si>
  <si>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</si>
  <si>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</si>
  <si>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</si>
  <si>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</si>
  <si>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</si>
  <si>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</si>
  <si>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</si>
  <si>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</si>
  <si>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</si>
  <si>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</si>
  <si>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</si>
  <si>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</si>
  <si>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</si>
  <si>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</si>
  <si>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</si>
  <si>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</si>
  <si>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</si>
  <si>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</si>
  <si>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</si>
  <si>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</si>
  <si>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</si>
  <si>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</si>
  <si>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</si>
  <si>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</si>
  <si>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</si>
  <si>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</si>
  <si>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</si>
  <si>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</si>
  <si>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</si>
  <si>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</si>
  <si>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</si>
  <si>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</si>
  <si>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</si>
  <si>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</si>
  <si>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</si>
  <si>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</si>
  <si>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</si>
  <si>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</si>
  <si>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</si>
  <si>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</si>
  <si>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</si>
  <si>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</si>
  <si>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</si>
  <si>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</si>
  <si>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</si>
  <si>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</si>
  <si>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</si>
  <si>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</si>
  <si>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</si>
  <si>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</si>
  <si>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</si>
  <si>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</si>
  <si>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</si>
  <si>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</si>
  <si>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</si>
  <si>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</si>
  <si>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</si>
  <si>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</si>
  <si>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</si>
  <si>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</si>
  <si>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</si>
  <si>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</si>
  <si>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</si>
  <si>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</si>
  <si>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</si>
  <si>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</si>
  <si>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</si>
  <si>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</si>
  <si>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</si>
  <si>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</si>
  <si>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</si>
  <si>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</si>
  <si>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</si>
  <si>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</si>
  <si>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</si>
  <si>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</si>
  <si>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</si>
  <si>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</si>
  <si>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</si>
  <si>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</si>
  <si>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</si>
  <si>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</si>
  <si>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</si>
  <si>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</si>
  <si>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</si>
  <si>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</si>
  <si>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</si>
  <si>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</si>
  <si>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</si>
  <si>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</si>
  <si>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</si>
  <si>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</si>
  <si>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</si>
  <si>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</si>
  <si>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</si>
  <si>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</si>
  <si>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</si>
  <si>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</si>
  <si>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</si>
  <si>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</si>
  <si>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</si>
  <si>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</si>
  <si>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</si>
  <si>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</si>
  <si>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</si>
  <si>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</si>
  <si>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</si>
  <si>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</si>
  <si>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</si>
  <si>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</si>
  <si>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</si>
  <si>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</si>
  <si>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</si>
  <si>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</si>
  <si>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</si>
  <si>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</si>
  <si>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</si>
  <si>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</si>
  <si>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</si>
  <si>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</si>
  <si>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</si>
  <si>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</si>
  <si>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</si>
  <si>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</si>
  <si>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</si>
  <si>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</si>
  <si>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</si>
  <si>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</si>
  <si>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</si>
  <si>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</si>
  <si>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</si>
  <si>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</si>
  <si>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</si>
  <si>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</si>
  <si>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</si>
  <si>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</si>
  <si>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</si>
  <si>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</si>
  <si>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</si>
  <si>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</si>
  <si>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</si>
  <si>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</si>
  <si>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</si>
  <si>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</si>
  <si>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</si>
  <si>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</si>
  <si>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</si>
  <si>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</si>
  <si>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</si>
  <si>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</si>
  <si>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</si>
  <si>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</si>
  <si>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</si>
  <si>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</si>
  <si>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</si>
  <si>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</si>
  <si>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</si>
  <si>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</si>
  <si>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</si>
  <si>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</si>
  <si>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</si>
  <si>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</si>
  <si>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</si>
  <si>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</si>
  <si>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</si>
  <si>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</si>
  <si>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</si>
  <si>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</si>
  <si>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</si>
  <si>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</si>
  <si>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</si>
  <si>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</si>
  <si>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</si>
  <si>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</si>
  <si>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</si>
  <si>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</si>
  <si>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</si>
  <si>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</si>
  <si>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</si>
  <si>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</si>
  <si>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</si>
  <si>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</si>
  <si>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</si>
  <si>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</si>
  <si>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</si>
  <si>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</si>
  <si>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</si>
  <si>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</si>
  <si>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</si>
  <si>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</si>
  <si>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</si>
  <si>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</si>
  <si>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</si>
  <si>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</si>
  <si>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</si>
  <si>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</si>
  <si>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</si>
  <si>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</si>
  <si>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</si>
  <si>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</si>
  <si>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</si>
  <si>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</si>
  <si>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</si>
  <si>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</si>
  <si>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</si>
  <si>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</si>
  <si>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</si>
  <si>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</si>
  <si>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</si>
  <si>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</si>
  <si>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</si>
  <si>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</si>
  <si>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</si>
  <si>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</si>
  <si>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</si>
  <si>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</si>
  <si>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</si>
  <si>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</si>
  <si>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</si>
  <si>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</si>
  <si>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</si>
  <si>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</si>
  <si>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</si>
  <si>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</si>
  <si>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</si>
  <si>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</si>
  <si>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</si>
  <si>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</si>
  <si>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</si>
  <si>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</si>
  <si>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</si>
  <si>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</si>
  <si>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</si>
  <si>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</si>
  <si>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</si>
  <si>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</si>
  <si>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</si>
  <si>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</si>
  <si>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</si>
  <si>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</si>
  <si>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</si>
  <si>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</si>
  <si>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</si>
  <si>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</si>
  <si>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</si>
  <si>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</si>
  <si>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</si>
  <si>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</si>
  <si>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</si>
  <si>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</si>
  <si>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</si>
  <si>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</si>
  <si>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</si>
  <si>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</si>
  <si>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</si>
  <si>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</si>
  <si>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</si>
  <si>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</si>
  <si>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</si>
  <si>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</si>
  <si>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</si>
  <si>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</si>
  <si>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</si>
  <si>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</si>
  <si>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</si>
  <si>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</si>
  <si>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</si>
  <si>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</si>
  <si>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</si>
  <si>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</si>
  <si>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</si>
  <si>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</si>
  <si>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</si>
  <si>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</si>
  <si>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</si>
  <si>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</si>
  <si>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</si>
  <si>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</si>
  <si>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</si>
  <si>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</si>
  <si>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</si>
  <si>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</si>
  <si>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</si>
  <si>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</si>
  <si>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</si>
  <si>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</si>
  <si>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</si>
  <si>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</si>
  <si>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</si>
  <si>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</si>
  <si>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</si>
  <si>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</si>
  <si>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</si>
  <si>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</si>
  <si>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</si>
  <si>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</si>
  <si>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</si>
  <si>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</si>
  <si>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</si>
  <si>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</si>
  <si>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</si>
  <si>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</si>
  <si>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</si>
  <si>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</si>
  <si>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</si>
  <si>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</si>
  <si>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</si>
  <si>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</si>
  <si>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</si>
  <si>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</si>
  <si>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</si>
  <si>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</si>
  <si>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</si>
  <si>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</si>
  <si>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</si>
  <si>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</si>
  <si>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</si>
  <si>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</si>
  <si>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</si>
  <si>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</si>
  <si>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</si>
  <si>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</si>
  <si>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</si>
  <si>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</si>
  <si>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</si>
  <si>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</si>
  <si>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</si>
  <si>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</si>
  <si>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</si>
  <si>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</si>
  <si>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</si>
  <si>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</si>
  <si>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</si>
  <si>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</si>
  <si>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</si>
  <si>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</si>
  <si>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</si>
  <si>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</si>
  <si>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</si>
  <si>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</si>
  <si>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</si>
  <si>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</si>
  <si>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</si>
  <si>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</si>
  <si>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</si>
  <si>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</si>
  <si>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</si>
  <si>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</si>
  <si>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</si>
  <si>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</si>
  <si>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</si>
  <si>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</si>
  <si>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</si>
  <si>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</si>
  <si>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</si>
  <si>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</si>
  <si>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</si>
  <si>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</si>
  <si>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</si>
  <si>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</si>
  <si>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</si>
  <si>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</si>
  <si>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</si>
  <si>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</si>
  <si>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</si>
  <si>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</si>
  <si>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</si>
  <si>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</si>
  <si>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</si>
  <si>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</si>
  <si>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</si>
  <si>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</si>
  <si>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</si>
  <si>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</si>
  <si>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</si>
  <si>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</si>
  <si>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</si>
  <si>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</si>
  <si>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</si>
  <si>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</si>
  <si>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</si>
  <si>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</si>
  <si>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</si>
  <si>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</si>
  <si>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</si>
  <si>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</si>
  <si>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</si>
  <si>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</si>
  <si>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</si>
  <si>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</si>
  <si>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</si>
  <si>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</si>
  <si>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</si>
  <si>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</si>
  <si>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</si>
  <si>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</si>
  <si>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</si>
  <si>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</si>
  <si>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</si>
  <si>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</si>
  <si>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</si>
  <si>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</si>
  <si>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</si>
  <si>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</si>
  <si>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</si>
  <si>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</si>
  <si>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</si>
  <si>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</si>
  <si>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</si>
  <si>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</si>
  <si>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</si>
  <si>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</si>
  <si>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</si>
  <si>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</si>
  <si>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</si>
  <si>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</si>
  <si>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</si>
  <si>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</si>
  <si>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</si>
  <si>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</si>
  <si>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</si>
  <si>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</si>
  <si>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</si>
  <si>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</si>
  <si>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</si>
  <si>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</si>
  <si>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</si>
  <si>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</si>
  <si>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</si>
  <si>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</si>
  <si>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</si>
  <si>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</si>
  <si>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</si>
  <si>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</si>
  <si>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</si>
  <si>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</si>
  <si>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</si>
  <si>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</si>
  <si>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</si>
  <si>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</si>
  <si>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</si>
  <si>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</si>
  <si>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</si>
  <si>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</si>
  <si>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</si>
  <si>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</si>
  <si>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</si>
  <si>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</si>
  <si>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</si>
  <si>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</si>
  <si>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</si>
  <si>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</si>
  <si>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</si>
  <si>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</si>
  <si>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</si>
  <si>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</si>
  <si>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</si>
  <si>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</si>
  <si>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</si>
  <si>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</si>
  <si>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</si>
  <si>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</si>
  <si>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</si>
  <si>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</si>
  <si>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</si>
  <si>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</si>
  <si>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</si>
  <si>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</si>
  <si>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</si>
  <si>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</si>
  <si>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</si>
  <si>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</si>
  <si>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</si>
  <si>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</si>
  <si>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</si>
  <si>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</si>
  <si>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</si>
  <si>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</si>
  <si>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</si>
  <si>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</si>
  <si>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</si>
  <si>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</si>
  <si>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</si>
  <si>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</si>
  <si>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</si>
  <si>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</si>
  <si>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</si>
  <si>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</si>
  <si>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</si>
  <si>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</si>
  <si>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</si>
  <si>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</si>
  <si>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</si>
  <si>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</si>
  <si>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</si>
  <si>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</si>
  <si>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</si>
  <si>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</si>
  <si>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</si>
  <si>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</si>
  <si>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</si>
  <si>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</si>
  <si>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</si>
  <si>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</si>
  <si>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</si>
  <si>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</si>
  <si>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</si>
  <si>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</si>
  <si>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</si>
  <si>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</si>
  <si>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</si>
  <si>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</si>
  <si>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</si>
  <si>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</si>
  <si>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</si>
  <si>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</si>
  <si>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</si>
  <si>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</si>
  <si>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</si>
  <si>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</si>
  <si>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</si>
  <si>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</si>
  <si>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</si>
  <si>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</si>
  <si>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</si>
  <si>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</si>
  <si>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</si>
  <si>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</si>
  <si>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</si>
  <si>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</si>
  <si>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</si>
  <si>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</si>
  <si>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</si>
  <si>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</si>
  <si>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</si>
  <si>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</si>
  <si>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</si>
  <si>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</si>
  <si>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</si>
  <si>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</si>
  <si>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</si>
  <si>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</si>
  <si>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</si>
  <si>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</si>
  <si>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</si>
  <si>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</si>
  <si>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</si>
  <si>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</si>
  <si>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</si>
  <si>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</si>
  <si>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</si>
  <si>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</si>
  <si>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</si>
  <si>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</si>
  <si>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</si>
  <si>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</si>
  <si>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</si>
  <si>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</si>
  <si>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</si>
  <si>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</si>
  <si>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</si>
  <si>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</si>
  <si>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</si>
  <si>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</si>
  <si>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</si>
  <si>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</si>
  <si>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</si>
  <si>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</si>
  <si>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</si>
  <si>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</si>
  <si>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</si>
  <si>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</si>
  <si>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</si>
  <si>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</si>
  <si>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</si>
  <si>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</si>
  <si>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</si>
  <si>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</si>
  <si>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</si>
  <si>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</si>
  <si>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</si>
  <si>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</si>
  <si>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</si>
  <si>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</si>
  <si>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</si>
  <si>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</si>
  <si>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</si>
  <si>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</si>
  <si>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</si>
  <si>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</si>
  <si>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</si>
  <si>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</si>
  <si>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</si>
  <si>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</si>
  <si>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</si>
  <si>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</si>
  <si>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</si>
  <si>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</si>
  <si>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</si>
  <si>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</si>
  <si>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</si>
  <si>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</si>
  <si>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</si>
  <si>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</si>
  <si>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</si>
  <si>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</si>
  <si>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</si>
  <si>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</si>
  <si>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</si>
  <si>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</si>
  <si>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</si>
  <si>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</si>
  <si>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</si>
  <si>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</si>
  <si>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</si>
  <si>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</si>
  <si>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</si>
  <si>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</si>
  <si>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</si>
  <si>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</si>
  <si>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</si>
  <si>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</si>
  <si>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</si>
  <si>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</si>
  <si>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</si>
  <si>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</si>
  <si>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</si>
  <si>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</si>
  <si>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</si>
  <si>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</si>
  <si>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</si>
  <si>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</si>
  <si>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</si>
  <si>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</si>
  <si>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</si>
  <si>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</si>
  <si>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</si>
  <si>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</si>
  <si>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</si>
  <si>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</si>
  <si>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</si>
  <si>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</si>
  <si>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</si>
  <si>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</si>
  <si>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</si>
  <si>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</si>
  <si>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</si>
  <si>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</si>
  <si>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</si>
  <si>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</si>
  <si>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</si>
  <si>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</si>
  <si>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</si>
  <si>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</si>
  <si>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</si>
  <si>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</si>
  <si>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</si>
  <si>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</si>
  <si>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</si>
  <si>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</si>
  <si>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</si>
  <si>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</si>
  <si>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</si>
  <si>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</si>
  <si>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</si>
  <si>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</si>
  <si>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</si>
  <si>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</si>
  <si>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</si>
  <si>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</si>
  <si>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</si>
  <si>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</si>
  <si>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</si>
  <si>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</si>
  <si>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</si>
  <si>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</si>
  <si>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</si>
  <si>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</si>
  <si>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</si>
  <si>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</si>
  <si>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</si>
  <si>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</si>
  <si>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</si>
  <si>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</si>
  <si>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</si>
  <si>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</si>
  <si>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</si>
  <si>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</si>
  <si>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</si>
  <si>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</si>
  <si>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</si>
  <si>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</si>
  <si>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</si>
  <si>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</si>
  <si>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</si>
  <si>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</si>
  <si>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</si>
  <si>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</si>
  <si>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</si>
  <si>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</si>
  <si>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</si>
  <si>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</si>
  <si>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</si>
  <si>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</si>
  <si>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</si>
  <si>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</si>
  <si>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</si>
  <si>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</si>
  <si>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</si>
  <si>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</si>
  <si>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</si>
  <si>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</si>
  <si>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</si>
  <si>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</si>
  <si>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</si>
  <si>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</si>
  <si>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</si>
  <si>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</si>
  <si>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</si>
  <si>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</si>
  <si>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</si>
  <si>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</si>
  <si>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</si>
  <si>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</si>
  <si>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</si>
  <si>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</si>
  <si>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</si>
  <si>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</si>
  <si>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</si>
  <si>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</si>
  <si>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</si>
  <si>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</si>
  <si>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</si>
  <si>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</si>
  <si>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</si>
  <si>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</si>
  <si>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</si>
  <si>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</si>
  <si>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</si>
  <si>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</si>
  <si>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</si>
  <si>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</si>
  <si>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</si>
  <si>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</si>
  <si>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</si>
  <si>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</si>
  <si>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</si>
  <si>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</si>
  <si>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</si>
  <si>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</si>
  <si>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</si>
  <si>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</si>
  <si>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</si>
  <si>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</si>
  <si>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</si>
  <si>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</si>
  <si>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</si>
  <si>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</si>
  <si>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</si>
  <si>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</si>
  <si>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</si>
  <si>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</si>
  <si>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</si>
  <si>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</si>
  <si>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</si>
  <si>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</si>
  <si>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</si>
  <si>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</si>
  <si>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</si>
  <si>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</si>
  <si>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</si>
  <si>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</si>
  <si>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</si>
  <si>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</si>
  <si>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</si>
  <si>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</si>
  <si>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</si>
  <si>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</si>
  <si>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</si>
  <si>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</si>
  <si>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</si>
  <si>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</si>
  <si>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</si>
  <si>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</si>
  <si>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</si>
  <si>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</si>
  <si>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</si>
  <si>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</si>
  <si>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</si>
  <si>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</si>
  <si>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</si>
  <si>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</si>
  <si>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</si>
  <si>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</si>
  <si>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</si>
  <si>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</si>
  <si>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</si>
  <si>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</si>
  <si>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</si>
  <si>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</si>
  <si>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</si>
  <si>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</si>
  <si>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</si>
  <si>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</si>
  <si>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</si>
  <si>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</si>
  <si>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</si>
  <si>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</si>
  <si>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</si>
  <si>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</si>
  <si>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</si>
  <si>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</si>
  <si>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</si>
  <si>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</si>
  <si>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</si>
  <si>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</si>
  <si>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</si>
  <si>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</si>
  <si>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</si>
  <si>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</si>
  <si>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</si>
  <si>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</si>
  <si>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</si>
  <si>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</si>
  <si>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</si>
  <si>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</si>
  <si>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</si>
  <si>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</si>
  <si>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</si>
  <si>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</si>
  <si>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</si>
  <si>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</si>
  <si>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</si>
  <si>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</si>
  <si>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</si>
  <si>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</si>
  <si>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</si>
  <si>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</si>
  <si>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</si>
  <si>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</si>
  <si>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</si>
  <si>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</si>
  <si>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</si>
  <si>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</si>
  <si>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</si>
  <si>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</si>
  <si>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</si>
  <si>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</si>
  <si>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</si>
  <si>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</si>
  <si>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</si>
  <si>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</si>
  <si>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</si>
  <si>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</si>
  <si>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</si>
  <si>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</si>
  <si>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</si>
  <si>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</si>
  <si>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</si>
  <si>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</si>
  <si>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</si>
  <si>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</si>
  <si>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</si>
  <si>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</si>
  <si>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</si>
  <si>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</si>
  <si>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</si>
  <si>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</si>
  <si>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</si>
  <si>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</si>
  <si>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</si>
  <si>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</si>
  <si>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</si>
  <si>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</si>
  <si>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</si>
  <si>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</si>
  <si>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</si>
  <si>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</si>
  <si>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</si>
  <si>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</si>
  <si>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</si>
  <si>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</si>
  <si>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</si>
  <si>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</si>
  <si>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</si>
  <si>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</si>
  <si>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</si>
  <si>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</si>
  <si>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</si>
  <si>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</si>
  <si>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</si>
  <si>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</si>
  <si>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</si>
  <si>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</si>
  <si>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</si>
  <si>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</si>
  <si>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</si>
  <si>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</si>
  <si>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</si>
  <si>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</si>
  <si>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</si>
  <si>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</si>
  <si>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</si>
  <si>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</si>
  <si>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</si>
  <si>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</si>
  <si>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</si>
  <si>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</si>
  <si>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</si>
  <si>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</si>
  <si>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</si>
  <si>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</si>
  <si>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</si>
  <si>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</si>
  <si>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</si>
  <si>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</si>
  <si>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</si>
  <si>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</si>
  <si>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</si>
  <si>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</si>
  <si>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</si>
  <si>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</si>
  <si>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</si>
  <si>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</si>
  <si>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</si>
  <si>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</si>
  <si>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</si>
  <si>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</si>
  <si>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</si>
  <si>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</si>
  <si>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</si>
  <si>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</si>
  <si>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</si>
  <si>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</si>
  <si>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</si>
  <si>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</si>
  <si>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</si>
  <si>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</si>
  <si>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</si>
  <si>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</si>
  <si>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</si>
  <si>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</si>
  <si>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</si>
  <si>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</si>
  <si>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</si>
  <si>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</si>
  <si>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</si>
  <si>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</si>
  <si>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</si>
  <si>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</si>
  <si>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</si>
  <si>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</si>
  <si>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</si>
  <si>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</si>
  <si>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</si>
  <si>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</si>
  <si>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</si>
  <si>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</si>
  <si>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</si>
  <si>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</si>
  <si>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</si>
  <si>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</si>
  <si>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</si>
  <si>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</si>
  <si>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</si>
  <si>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</si>
  <si>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</si>
  <si>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</si>
  <si>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</si>
  <si>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</si>
  <si>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</si>
  <si>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</si>
  <si>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</si>
  <si>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</si>
  <si>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</si>
  <si>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</si>
  <si>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</si>
  <si>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</si>
  <si>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</si>
  <si>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</si>
  <si>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</si>
  <si>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</si>
  <si>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</si>
  <si>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</si>
  <si>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</si>
  <si>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</si>
  <si>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</si>
  <si>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</si>
  <si>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</si>
  <si>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</si>
  <si>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</si>
  <si>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</si>
  <si>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</si>
  <si>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</si>
  <si>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</si>
  <si>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</si>
  <si>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</si>
  <si>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</si>
  <si>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</si>
  <si>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</si>
  <si>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</si>
  <si>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</si>
  <si>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</si>
  <si>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</si>
  <si>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</si>
  <si>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</si>
  <si>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</si>
  <si>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</si>
  <si>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</si>
  <si>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</si>
  <si>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</si>
  <si>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</si>
  <si>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</si>
  <si>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</si>
  <si>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</si>
  <si>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</si>
  <si>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</si>
  <si>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</si>
  <si>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</si>
  <si>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</si>
  <si>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</si>
  <si>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</si>
  <si>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</si>
  <si>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</si>
  <si>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</si>
  <si>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</si>
  <si>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</si>
  <si>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</si>
  <si>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</si>
  <si>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</si>
  <si>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</si>
  <si>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</si>
  <si>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</si>
  <si>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</si>
  <si>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</si>
  <si>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</si>
  <si>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</si>
  <si>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</si>
  <si>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</si>
  <si>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</si>
  <si>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</si>
  <si>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</si>
  <si>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</si>
  <si>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</si>
  <si>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</si>
  <si>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</si>
  <si>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</si>
  <si>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</si>
  <si>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</si>
  <si>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</si>
  <si>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</si>
  <si>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</si>
  <si>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</si>
  <si>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</si>
  <si>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</si>
  <si>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</si>
  <si>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</si>
  <si>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</si>
  <si>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</si>
  <si>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</si>
  <si>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</si>
  <si>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</si>
  <si>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</si>
  <si>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</si>
  <si>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</si>
  <si>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</si>
  <si>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</si>
  <si>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</si>
  <si>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</si>
  <si>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</si>
  <si>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</si>
  <si>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</si>
  <si>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</si>
  <si>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</si>
  <si>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</si>
  <si>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</si>
  <si>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</si>
  <si>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</si>
  <si>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</si>
  <si>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</si>
  <si>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</si>
  <si>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</si>
  <si>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</si>
  <si>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</si>
  <si>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</si>
  <si>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</si>
  <si>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</si>
  <si>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</si>
  <si>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</si>
  <si>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</si>
  <si>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</si>
  <si>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</si>
  <si>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</si>
  <si>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</si>
  <si>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</si>
  <si>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</si>
  <si>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</si>
  <si>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</si>
  <si>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</si>
  <si>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</si>
  <si>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</si>
  <si>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</si>
  <si>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</si>
  <si>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</si>
  <si>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</si>
  <si>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</si>
  <si>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</si>
  <si>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</si>
  <si>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</si>
  <si>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</si>
  <si>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</si>
  <si>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</si>
  <si>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</si>
  <si>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</si>
  <si>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</si>
  <si>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</si>
  <si>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</si>
  <si>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</si>
  <si>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</si>
  <si>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</si>
  <si>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</si>
  <si>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</si>
  <si>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</si>
  <si>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</si>
  <si>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</si>
  <si>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</si>
  <si>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</si>
  <si>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</si>
  <si>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</si>
  <si>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</si>
  <si>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</si>
  <si>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</si>
  <si>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</si>
  <si>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</si>
  <si>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</si>
  <si>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</si>
  <si>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</si>
  <si>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</si>
  <si>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</si>
  <si>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</si>
  <si>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</si>
  <si>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</si>
  <si>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</si>
  <si>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</si>
  <si>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</si>
  <si>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</si>
  <si>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</si>
  <si>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</si>
  <si>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</si>
  <si>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</si>
  <si>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</si>
  <si>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</si>
  <si>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</si>
  <si>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</si>
  <si>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</si>
  <si>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</si>
  <si>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</si>
  <si>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</si>
  <si>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</si>
  <si>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</si>
  <si>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</si>
  <si>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</si>
  <si>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</si>
  <si>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</si>
  <si>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</si>
  <si>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</si>
  <si>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</si>
  <si>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</si>
  <si>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</si>
  <si>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</si>
  <si>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</si>
  <si>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</si>
  <si>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</si>
  <si>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</si>
  <si>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</si>
  <si>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</si>
  <si>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</si>
  <si>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</si>
  <si>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</si>
  <si>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</si>
  <si>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</si>
  <si>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</si>
  <si>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</si>
  <si>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</si>
  <si>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</si>
  <si>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</si>
  <si>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</si>
  <si>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</si>
  <si>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</si>
  <si>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</si>
  <si>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</si>
  <si>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</si>
  <si>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</si>
  <si>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</si>
  <si>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</si>
  <si>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</si>
  <si>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</si>
  <si>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</si>
  <si>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</si>
  <si>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</si>
  <si>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</si>
  <si>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</si>
  <si>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</si>
  <si>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</si>
  <si>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</si>
  <si>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</si>
  <si>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</si>
  <si>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</si>
  <si>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</si>
  <si>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</si>
  <si>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</si>
  <si>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</si>
  <si>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</si>
  <si>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</si>
  <si>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</si>
  <si>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</si>
  <si>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</si>
  <si>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</si>
  <si>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</si>
  <si>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</si>
  <si>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</si>
  <si>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</si>
  <si>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</si>
  <si>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</si>
  <si>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</si>
  <si>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</si>
  <si>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</si>
  <si>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</si>
  <si>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</si>
  <si>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</si>
  <si>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</si>
  <si>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</si>
  <si>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</si>
  <si>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</si>
  <si>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</si>
  <si>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</si>
  <si>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</si>
  <si>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</si>
  <si>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</si>
  <si>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</si>
  <si>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</si>
  <si>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</si>
  <si>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</si>
  <si>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</si>
  <si>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</si>
  <si>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</si>
  <si>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</si>
  <si>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</si>
  <si>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</si>
  <si>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</si>
  <si>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</si>
  <si>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</si>
  <si>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</si>
  <si>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</si>
  <si>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</si>
  <si>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</si>
  <si>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</si>
  <si>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</si>
  <si>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</si>
  <si>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</si>
  <si>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</si>
  <si>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</si>
  <si>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</si>
  <si>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</si>
  <si>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</si>
  <si>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</si>
  <si>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</si>
  <si>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</si>
  <si>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</si>
  <si>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</si>
  <si>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</si>
  <si>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</si>
  <si>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</si>
  <si>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</si>
  <si>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</si>
  <si>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</si>
  <si>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</si>
  <si>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</si>
  <si>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</si>
  <si>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</si>
  <si>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</si>
  <si>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</si>
  <si>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</si>
  <si>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</si>
  <si>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</si>
  <si>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</si>
  <si>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</si>
  <si>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</si>
  <si>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</si>
  <si>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</si>
  <si>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</si>
  <si>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</si>
  <si>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</si>
  <si>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</si>
  <si>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</si>
  <si>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</si>
  <si>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</si>
  <si>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</si>
  <si>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</si>
  <si>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</si>
  <si>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</si>
  <si>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</si>
  <si>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</si>
  <si>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</si>
  <si>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</si>
  <si>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</si>
  <si>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</si>
  <si>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</si>
  <si>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</si>
  <si>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</si>
  <si>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</si>
  <si>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</si>
  <si>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</si>
  <si>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</si>
  <si>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</si>
  <si>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</si>
  <si>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</si>
  <si>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</si>
  <si>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</si>
  <si>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</si>
  <si>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</si>
  <si>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</si>
  <si>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</si>
  <si>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</si>
  <si>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</si>
  <si>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</si>
  <si>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</si>
  <si>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</si>
  <si>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</si>
  <si>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</si>
  <si>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</si>
  <si>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</si>
  <si>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</si>
  <si>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</si>
  <si>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</si>
  <si>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</si>
  <si>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</si>
  <si>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</si>
  <si>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</si>
  <si>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</si>
  <si>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</si>
  <si>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</si>
  <si>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</si>
  <si>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</si>
  <si>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</si>
  <si>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</si>
  <si>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</si>
  <si>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</si>
  <si>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</si>
  <si>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</si>
  <si>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</si>
  <si>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</si>
  <si>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</si>
  <si>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</si>
  <si>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</si>
  <si>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</si>
  <si>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</si>
  <si>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</si>
  <si>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</si>
  <si>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</si>
  <si>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</si>
  <si>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</si>
  <si>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</si>
  <si>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</si>
  <si>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</si>
  <si>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</si>
  <si>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</si>
  <si>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</si>
  <si>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</si>
  <si>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</si>
  <si>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</si>
  <si>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</si>
  <si>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</si>
  <si>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</si>
  <si>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</si>
  <si>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</si>
  <si>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</si>
  <si>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</si>
  <si>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</si>
  <si>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</si>
  <si>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</si>
  <si>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</si>
  <si>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</si>
  <si>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</si>
  <si>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</si>
  <si>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</si>
  <si>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</si>
  <si>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</si>
  <si>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</si>
  <si>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</si>
  <si>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</si>
  <si>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</si>
  <si>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</si>
  <si>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</si>
  <si>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</si>
  <si>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</si>
  <si>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</si>
  <si>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</si>
  <si>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</si>
  <si>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</si>
  <si>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</si>
  <si>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</si>
  <si>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</si>
  <si>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</si>
  <si>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</si>
  <si>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</si>
  <si>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</si>
  <si>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</si>
  <si>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</si>
  <si>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</si>
  <si>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</si>
  <si>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</si>
  <si>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</si>
  <si>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</si>
  <si>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</si>
  <si>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</si>
  <si>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</si>
  <si>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</si>
  <si>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</si>
  <si>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</si>
  <si>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</si>
  <si>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</si>
  <si>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</si>
  <si>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</si>
  <si>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</si>
  <si>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</si>
  <si>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</si>
  <si>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</si>
  <si>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</si>
  <si>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</si>
  <si>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</si>
  <si>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</si>
  <si>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</si>
  <si>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</si>
  <si>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</si>
  <si>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</si>
  <si>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</si>
  <si>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</si>
  <si>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</si>
  <si>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</si>
  <si>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</si>
  <si>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</si>
  <si>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</si>
  <si>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</si>
  <si>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</si>
  <si>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</si>
  <si>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</si>
  <si>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</si>
  <si>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</si>
  <si>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</si>
  <si>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</si>
  <si>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</si>
  <si>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</si>
  <si>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</si>
  <si>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</si>
  <si>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</si>
  <si>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</si>
  <si>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</si>
  <si>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</si>
  <si>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</si>
  <si>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</si>
  <si>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</si>
  <si>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</si>
  <si>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</si>
  <si>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</si>
  <si>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</si>
  <si>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</si>
  <si>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</si>
  <si>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</si>
  <si>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</si>
  <si>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</si>
  <si>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</si>
  <si>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</si>
  <si>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</si>
  <si>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</si>
  <si>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</si>
  <si>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</si>
  <si>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</si>
  <si>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</si>
  <si>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</si>
  <si>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</si>
  <si>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</si>
  <si>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</si>
  <si>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</si>
  <si>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</si>
  <si>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</si>
  <si>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</si>
  <si>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</si>
  <si>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</si>
  <si>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</si>
  <si>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</si>
  <si>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</si>
  <si>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</si>
  <si>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</si>
  <si>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</si>
  <si>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</si>
  <si>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</si>
  <si>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</si>
  <si>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</si>
  <si>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</si>
  <si>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</si>
  <si>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</si>
  <si>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</si>
  <si>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</si>
  <si>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</si>
  <si>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</si>
  <si>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</si>
  <si>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</si>
  <si>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</si>
  <si>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</si>
  <si>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</si>
  <si>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</si>
  <si>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</si>
  <si>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</si>
  <si>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</si>
  <si>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</si>
  <si>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</si>
  <si>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</si>
  <si>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</si>
  <si>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</si>
  <si>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</si>
  <si>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</si>
  <si>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</si>
  <si>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</si>
  <si>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</si>
  <si>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</si>
  <si>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</si>
  <si>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</si>
  <si>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</si>
  <si>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</si>
  <si>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</si>
  <si>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</si>
  <si>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</si>
  <si>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</si>
  <si>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</si>
  <si>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</si>
  <si>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</si>
  <si>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</si>
  <si>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</si>
  <si>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</si>
  <si>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</si>
  <si>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</si>
  <si>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</si>
  <si>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</si>
  <si>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</si>
  <si>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</si>
  <si>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</si>
  <si>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</si>
  <si>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</si>
  <si>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</si>
  <si>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</si>
  <si>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</si>
  <si>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</si>
  <si>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</si>
  <si>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</si>
  <si>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</si>
  <si>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</si>
  <si>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</si>
  <si>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</si>
  <si>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</si>
  <si>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</si>
  <si>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</si>
  <si>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</si>
  <si>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</si>
  <si>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</si>
  <si>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</si>
  <si>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</si>
  <si>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</si>
  <si>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</si>
  <si>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</si>
  <si>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</si>
  <si>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</si>
  <si>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</si>
  <si>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</si>
  <si>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</si>
  <si>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</si>
  <si>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</si>
  <si>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</si>
  <si>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</si>
  <si>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</si>
  <si>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</si>
  <si>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</si>
  <si>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</si>
  <si>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</si>
  <si>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</si>
  <si>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</si>
  <si>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</si>
  <si>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</si>
  <si>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</si>
  <si>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</si>
  <si>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</si>
  <si>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</si>
  <si>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</si>
  <si>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</si>
  <si>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</si>
  <si>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</si>
  <si>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</si>
  <si>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</si>
  <si>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</si>
  <si>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</si>
  <si>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</si>
  <si>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</si>
  <si>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</si>
  <si>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</si>
  <si>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</si>
  <si>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</si>
  <si>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</si>
  <si>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</si>
  <si>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</si>
  <si>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</si>
  <si>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</si>
  <si>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</si>
  <si>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</si>
  <si>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</si>
  <si>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</si>
  <si>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</si>
  <si>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</si>
  <si>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</si>
  <si>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</si>
  <si>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</si>
  <si>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</si>
  <si>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</si>
  <si>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</si>
  <si>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</si>
  <si>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</si>
  <si>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</si>
  <si>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</si>
  <si>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</si>
  <si>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</si>
  <si>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</si>
  <si>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</si>
  <si>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</si>
  <si>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</si>
  <si>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</si>
  <si>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</si>
  <si>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</si>
  <si>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</si>
  <si>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</si>
  <si>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</si>
  <si>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</si>
  <si>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</si>
  <si>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</si>
  <si>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</si>
  <si>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</si>
  <si>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</si>
  <si>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</si>
  <si>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</si>
  <si>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</si>
  <si>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</si>
  <si>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</si>
  <si>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</si>
  <si>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</si>
  <si>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</si>
  <si>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</si>
  <si>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</si>
  <si>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</si>
  <si>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</si>
  <si>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</si>
  <si>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</si>
  <si>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</si>
  <si>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</si>
  <si>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</si>
  <si>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</si>
  <si>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</si>
  <si>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</si>
  <si>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</si>
  <si>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</si>
  <si>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</si>
  <si>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</si>
  <si>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</si>
  <si>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</si>
  <si>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</si>
  <si>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</si>
  <si>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</si>
  <si>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</si>
  <si>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</si>
  <si>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</si>
  <si>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</si>
  <si>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</si>
  <si>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</si>
  <si>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</si>
  <si>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</si>
  <si>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</si>
  <si>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</si>
  <si>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</si>
  <si>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</si>
  <si>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</si>
  <si>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</si>
  <si>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</si>
  <si>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</si>
  <si>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</si>
  <si>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</si>
  <si>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</si>
  <si>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</si>
  <si>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</si>
  <si>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</si>
  <si>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</si>
  <si>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</si>
  <si>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</si>
  <si>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</si>
  <si>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</si>
  <si>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</si>
  <si>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</si>
  <si>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</si>
  <si>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</si>
  <si>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</si>
  <si>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</si>
  <si>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</si>
  <si>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</si>
  <si>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</si>
  <si>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</si>
  <si>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</si>
  <si>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</si>
  <si>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</si>
  <si>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</si>
  <si>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</si>
  <si>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</si>
  <si>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</si>
  <si>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</si>
  <si>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</si>
  <si>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</si>
  <si>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</si>
  <si>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</si>
  <si>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</si>
  <si>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</si>
  <si>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</si>
  <si>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</si>
  <si>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</si>
  <si>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</si>
  <si>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</si>
  <si>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</si>
  <si>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</si>
  <si>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</si>
  <si>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</si>
  <si>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</si>
  <si>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</si>
  <si>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</si>
  <si>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</si>
  <si>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</si>
  <si>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</si>
  <si>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</si>
  <si>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</si>
  <si>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</si>
  <si>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</si>
  <si>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</si>
  <si>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</si>
  <si>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</si>
  <si>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</si>
  <si>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</si>
  <si>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</si>
  <si>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</si>
  <si>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</si>
  <si>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</si>
  <si>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</si>
  <si>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</si>
  <si>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</si>
  <si>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</si>
  <si>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</si>
  <si>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</si>
  <si>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</si>
  <si>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</si>
  <si>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</si>
  <si>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</si>
  <si>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</si>
  <si>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</si>
  <si>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</si>
  <si>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</si>
  <si>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</si>
  <si>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</si>
  <si>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</si>
  <si>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</si>
  <si>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</si>
  <si>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</si>
  <si>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</si>
  <si>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</si>
  <si>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</si>
  <si>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</si>
  <si>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</si>
  <si>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</si>
  <si>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</si>
  <si>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</si>
  <si>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</si>
  <si>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</si>
  <si>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</si>
  <si>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</si>
  <si>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</si>
  <si>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</si>
  <si>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</si>
  <si>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</si>
  <si>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</si>
  <si>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</si>
  <si>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</si>
  <si>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</si>
  <si>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</si>
  <si>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</si>
  <si>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</si>
  <si>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</si>
  <si>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</si>
  <si>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</si>
  <si>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</si>
  <si>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</si>
  <si>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</si>
  <si>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</si>
  <si>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</si>
  <si>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</si>
  <si>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</si>
  <si>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</si>
  <si>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</si>
  <si>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</si>
  <si>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</si>
  <si>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</si>
  <si>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</si>
  <si>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</si>
  <si>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</si>
  <si>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</si>
  <si>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</si>
  <si>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</si>
  <si>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</si>
  <si>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</si>
  <si>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</si>
  <si>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</si>
  <si>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</si>
  <si>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</si>
  <si>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</si>
  <si>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</si>
  <si>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</si>
  <si>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</si>
  <si>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</si>
  <si>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</si>
  <si>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</si>
  <si>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</si>
  <si>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</si>
  <si>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</si>
  <si>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</si>
  <si>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</si>
  <si>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</si>
  <si>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</si>
  <si>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</si>
  <si>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</si>
  <si>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</si>
  <si>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</si>
  <si>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</si>
  <si>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</si>
  <si>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</si>
  <si>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</si>
  <si>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</si>
  <si>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</si>
  <si>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</si>
  <si>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</si>
  <si>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</si>
  <si>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</si>
  <si>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</si>
  <si>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</si>
  <si>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</si>
  <si>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</si>
  <si>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</si>
  <si>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</si>
  <si>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</si>
  <si>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</si>
  <si>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</si>
  <si>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</si>
  <si>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</si>
  <si>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</si>
  <si>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</si>
  <si>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</si>
  <si>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</si>
  <si>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</si>
  <si>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</si>
  <si>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</si>
  <si>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</si>
  <si>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</si>
  <si>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</si>
  <si>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</si>
  <si>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</si>
  <si>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</si>
  <si>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</si>
  <si>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</si>
  <si>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</si>
  <si>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</si>
  <si>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</si>
  <si>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</si>
  <si>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</si>
  <si>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</si>
  <si>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</si>
  <si>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</si>
  <si>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</si>
  <si>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</si>
  <si>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</si>
  <si>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</si>
  <si>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</si>
  <si>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</si>
  <si>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</si>
  <si>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</si>
  <si>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</si>
  <si>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</si>
  <si>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</si>
  <si>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</si>
  <si>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</si>
  <si>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</si>
  <si>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</si>
  <si>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</si>
  <si>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</si>
  <si>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</si>
  <si>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</si>
  <si>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</si>
  <si>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</si>
  <si>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</si>
  <si>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</si>
  <si>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</si>
  <si>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</si>
  <si>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</si>
  <si>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</si>
  <si>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</si>
  <si>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</si>
  <si>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</si>
  <si>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</si>
  <si>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</si>
  <si>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</si>
  <si>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</si>
  <si>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</si>
  <si>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</si>
  <si>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</si>
  <si>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</si>
  <si>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</si>
  <si>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</si>
  <si>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</si>
  <si>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</si>
  <si>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</si>
  <si>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</si>
  <si>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</si>
  <si>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</si>
  <si>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</si>
  <si>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</si>
  <si>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</si>
  <si>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</si>
  <si>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</si>
  <si>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</si>
  <si>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</si>
  <si>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</si>
  <si>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</si>
  <si>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</si>
  <si>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</si>
  <si>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</si>
  <si>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</si>
  <si>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</si>
  <si>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</si>
  <si>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</si>
  <si>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</si>
  <si>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</si>
  <si>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</si>
  <si>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</si>
  <si>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</si>
  <si>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</si>
  <si>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</si>
  <si>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</si>
  <si>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</si>
  <si>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</si>
  <si>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</si>
  <si>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</si>
  <si>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</si>
  <si>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</si>
  <si>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</si>
  <si>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</si>
  <si>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</si>
  <si>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</si>
  <si>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</si>
  <si>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</si>
  <si>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</si>
  <si>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</si>
  <si>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</si>
  <si>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</si>
  <si>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</si>
  <si>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</si>
  <si>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</si>
  <si>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</si>
  <si>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</si>
  <si>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</si>
  <si>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</si>
  <si>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</si>
  <si>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</si>
  <si>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</si>
  <si>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</si>
  <si>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</si>
  <si>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</si>
  <si>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</si>
  <si>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</si>
  <si>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</si>
  <si>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</si>
  <si>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</si>
  <si>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</si>
  <si>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</si>
  <si>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</si>
  <si>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</si>
  <si>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</si>
  <si>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</si>
  <si>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</si>
  <si>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</si>
  <si>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</si>
  <si>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</si>
  <si>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</si>
  <si>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</si>
  <si>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</si>
  <si>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</si>
  <si>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</si>
  <si>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</si>
  <si>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</si>
  <si>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</si>
  <si>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</si>
  <si>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</si>
  <si>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</si>
  <si>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</si>
  <si>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</si>
  <si>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</si>
  <si>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</si>
  <si>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</si>
  <si>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</si>
  <si>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</si>
  <si>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</si>
  <si>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</si>
  <si>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</si>
  <si>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</si>
  <si>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</si>
  <si>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</si>
  <si>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</si>
  <si>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</si>
  <si>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</si>
  <si>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</si>
  <si>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</si>
  <si>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</si>
  <si>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</si>
  <si>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</si>
  <si>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</si>
  <si>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</si>
  <si>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</si>
  <si>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</si>
  <si>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</si>
  <si>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</si>
  <si>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</si>
  <si>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</si>
  <si>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</si>
  <si>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</si>
  <si>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</si>
  <si>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</si>
  <si>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</si>
  <si>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</si>
  <si>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</si>
  <si>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</si>
  <si>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</si>
  <si>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</si>
  <si>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</si>
  <si>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</si>
  <si>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</si>
  <si>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</si>
  <si>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</si>
  <si>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</si>
  <si>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</si>
  <si>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</si>
  <si>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</si>
  <si>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</si>
  <si>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</si>
  <si>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</si>
  <si>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</si>
  <si>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</si>
  <si>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</si>
  <si>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</si>
  <si>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</si>
  <si>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</si>
  <si>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</si>
  <si>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</si>
  <si>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</si>
  <si>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</si>
  <si>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</si>
  <si>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</si>
  <si>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</si>
  <si>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</si>
  <si>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</si>
  <si>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</si>
  <si>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</si>
  <si>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</si>
  <si>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</si>
  <si>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</si>
  <si>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</si>
  <si>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</si>
  <si>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</si>
  <si>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</si>
  <si>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</si>
  <si>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</si>
  <si>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</si>
  <si>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</si>
  <si>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</si>
  <si>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</si>
  <si>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</si>
  <si>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</si>
  <si>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</si>
  <si>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</si>
  <si>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</si>
  <si>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</si>
  <si>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</si>
  <si>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</si>
  <si>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</si>
  <si>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</si>
  <si>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</si>
  <si>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</si>
  <si>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</si>
  <si>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</si>
  <si>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</si>
  <si>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</si>
  <si>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</si>
  <si>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</si>
  <si>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</si>
  <si>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</si>
  <si>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</si>
  <si>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</si>
  <si>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</si>
  <si>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</si>
  <si>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</si>
  <si>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</si>
  <si>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</si>
  <si>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</si>
  <si>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</si>
  <si>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</si>
  <si>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</si>
  <si>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</si>
  <si>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</si>
  <si>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</si>
  <si>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</si>
  <si>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</si>
  <si>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</si>
  <si>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</si>
  <si>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</si>
  <si>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</si>
  <si>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</si>
  <si>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</si>
  <si>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</si>
  <si>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</si>
  <si>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</si>
  <si>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</si>
  <si>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</si>
  <si>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</si>
  <si>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</si>
  <si>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</si>
  <si>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</si>
  <si>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</si>
  <si>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</si>
  <si>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</si>
  <si>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</si>
  <si>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</si>
  <si>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</si>
  <si>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</si>
  <si>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</si>
  <si>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</si>
  <si>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</si>
  <si>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</si>
  <si>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</si>
  <si>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</si>
  <si>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</si>
  <si>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</si>
  <si>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</si>
  <si>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</si>
  <si>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</si>
  <si>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</si>
  <si>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</si>
  <si>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</si>
  <si>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</si>
  <si>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</si>
  <si>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</si>
  <si>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</si>
  <si>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</si>
  <si>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</si>
  <si>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</si>
  <si>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</si>
  <si>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</si>
  <si>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</si>
  <si>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</si>
  <si>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</si>
  <si>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</si>
  <si>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</si>
  <si>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</si>
  <si>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</si>
  <si>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</si>
  <si>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</si>
  <si>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</si>
  <si>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</si>
  <si>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</si>
  <si>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</si>
  <si>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</si>
  <si>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</si>
  <si>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</si>
  <si>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</si>
  <si>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</si>
  <si>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</si>
  <si>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</si>
  <si>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</si>
  <si>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</si>
  <si>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</si>
  <si>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</si>
  <si>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</si>
  <si>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</si>
  <si>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</si>
  <si>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</si>
  <si>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</si>
  <si>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</si>
  <si>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</si>
  <si>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</si>
  <si>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</si>
  <si>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</si>
  <si>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</si>
  <si>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</si>
  <si>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</si>
  <si>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</si>
  <si>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</si>
  <si>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</si>
  <si>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</si>
  <si>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</si>
  <si>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</si>
  <si>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</si>
  <si>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</si>
  <si>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</si>
  <si>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</si>
  <si>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</si>
  <si>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</si>
  <si>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</si>
  <si>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</si>
  <si>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</si>
  <si>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</si>
  <si>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</si>
  <si>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</si>
  <si>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</si>
  <si>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</si>
  <si>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</si>
  <si>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</si>
  <si>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</si>
  <si>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</si>
  <si>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</si>
  <si>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</si>
  <si>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</si>
  <si>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</si>
  <si>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</si>
  <si>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</si>
  <si>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</si>
  <si>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</si>
  <si>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</si>
  <si>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</si>
  <si>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</si>
  <si>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</si>
  <si>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</si>
  <si>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</si>
  <si>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</si>
  <si>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</si>
  <si>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</si>
  <si>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</si>
  <si>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</si>
  <si>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</si>
  <si>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</si>
  <si>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</si>
  <si>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</si>
  <si>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</si>
  <si>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</si>
  <si>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</si>
  <si>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</si>
  <si>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</si>
  <si>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</si>
  <si>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</si>
  <si>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</si>
  <si>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</si>
  <si>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</si>
  <si>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</si>
  <si>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</si>
  <si>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</si>
  <si>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</si>
  <si>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</si>
  <si>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</si>
  <si>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</si>
  <si>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</si>
  <si>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</si>
  <si>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</si>
  <si>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</si>
  <si>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</si>
  <si>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</si>
  <si>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</si>
  <si>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</si>
  <si>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</si>
  <si>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</si>
  <si>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</si>
  <si>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</si>
  <si>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</si>
  <si>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</si>
  <si>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</si>
  <si>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</si>
  <si>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</si>
  <si>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</si>
  <si>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</si>
  <si>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</si>
  <si>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</si>
  <si>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</si>
  <si>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</si>
  <si>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</si>
  <si>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</si>
  <si>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</si>
  <si>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</si>
  <si>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</si>
  <si>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</si>
  <si>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</si>
  <si>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</si>
  <si>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</si>
  <si>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</si>
  <si>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</si>
  <si>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</si>
  <si>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</si>
  <si>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</si>
  <si>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</si>
  <si>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</si>
  <si>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</si>
  <si>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</si>
  <si>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</si>
  <si>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</si>
  <si>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</si>
  <si>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</si>
  <si>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</si>
  <si>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</si>
  <si>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</si>
  <si>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</si>
  <si>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</si>
  <si>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</si>
  <si>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</si>
  <si>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</si>
  <si>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</si>
  <si>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</si>
  <si>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</si>
  <si>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</si>
  <si>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</si>
  <si>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</si>
  <si>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</si>
  <si>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</si>
  <si>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</si>
  <si>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</si>
  <si>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</si>
  <si>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</si>
  <si>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</si>
  <si>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</si>
  <si>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</si>
  <si>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</si>
  <si>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</si>
  <si>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</si>
  <si>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</si>
  <si>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</si>
  <si>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</si>
  <si>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</si>
  <si>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</si>
  <si>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</si>
  <si>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</si>
  <si>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</si>
  <si>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</si>
  <si>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</si>
  <si>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</si>
  <si>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</si>
  <si>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</si>
  <si>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</si>
  <si>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</si>
  <si>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</si>
  <si>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</si>
  <si>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</si>
  <si>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</si>
  <si>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</si>
  <si>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</si>
  <si>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</si>
  <si>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</si>
  <si>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</si>
  <si>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</si>
  <si>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</si>
  <si>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</si>
  <si>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</si>
  <si>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</si>
  <si>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</si>
  <si>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</si>
  <si>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</si>
  <si>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</si>
  <si>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</si>
  <si>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</si>
  <si>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</si>
  <si>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</si>
  <si>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</si>
  <si>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</si>
  <si>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</si>
  <si>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</si>
  <si>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</si>
  <si>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</si>
  <si>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</si>
  <si>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</si>
  <si>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</si>
  <si>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</si>
  <si>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</si>
  <si>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</si>
  <si>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</si>
  <si>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</si>
  <si>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</si>
  <si>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</si>
  <si>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</si>
  <si>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</si>
  <si>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</si>
  <si>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</si>
  <si>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</si>
  <si>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</si>
  <si>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</si>
  <si>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</si>
  <si>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</si>
  <si>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</si>
  <si>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</si>
  <si>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</si>
  <si>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</si>
  <si>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</si>
  <si>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</si>
  <si>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</si>
  <si>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</si>
  <si>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</si>
  <si>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</si>
  <si>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</si>
  <si>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</si>
  <si>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</si>
  <si>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</si>
  <si>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</si>
  <si>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</si>
  <si>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</si>
  <si>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</si>
  <si>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</si>
  <si>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</si>
  <si>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</si>
  <si>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</si>
  <si>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</si>
  <si>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</si>
  <si>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</si>
  <si>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</si>
  <si>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</si>
  <si>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</si>
  <si>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</si>
  <si>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</si>
  <si>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</si>
  <si>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</si>
  <si>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</si>
  <si>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</si>
  <si>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</si>
  <si>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</si>
  <si>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</si>
  <si>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</si>
  <si>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</si>
  <si>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</si>
  <si>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</si>
  <si>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</si>
  <si>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</si>
  <si>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</si>
  <si>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</si>
  <si>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</si>
  <si>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</si>
  <si>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</si>
  <si>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</si>
  <si>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</si>
  <si>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</si>
  <si>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</si>
  <si>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</si>
  <si>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</si>
  <si>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</si>
  <si>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</si>
  <si>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</si>
  <si>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</si>
  <si>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</si>
  <si>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</si>
  <si>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</si>
  <si>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</si>
  <si>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</si>
  <si>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</si>
  <si>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</si>
  <si>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</si>
  <si>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</si>
  <si>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</si>
  <si>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</si>
  <si>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</si>
  <si>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</si>
  <si>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</si>
  <si>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</si>
  <si>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</si>
  <si>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</si>
  <si>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</si>
  <si>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</si>
  <si>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</si>
  <si>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</si>
  <si>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</si>
  <si>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</si>
  <si>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</si>
  <si>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</si>
  <si>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</si>
  <si>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</si>
  <si>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</si>
  <si>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</si>
  <si>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</si>
  <si>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</si>
  <si>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</si>
  <si>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</si>
  <si>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</si>
  <si>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</si>
  <si>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</si>
  <si>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</si>
  <si>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</si>
  <si>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</si>
  <si>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</si>
  <si>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</si>
  <si>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</si>
  <si>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</si>
  <si>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</si>
  <si>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</si>
  <si>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</si>
  <si>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</si>
  <si>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</si>
  <si>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</si>
  <si>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</si>
  <si>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</si>
  <si>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</si>
  <si>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</si>
  <si>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</si>
  <si>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</si>
  <si>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</si>
  <si>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</si>
  <si>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</si>
  <si>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</si>
  <si>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</si>
  <si>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</si>
  <si>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</si>
  <si>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</si>
  <si>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</si>
  <si>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</si>
  <si>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</si>
  <si>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</si>
  <si>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</si>
  <si>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</si>
  <si>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</si>
  <si>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</si>
  <si>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</si>
  <si>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</si>
  <si>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</si>
  <si>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</si>
  <si>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</si>
  <si>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</si>
  <si>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</si>
  <si>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</si>
  <si>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</si>
  <si>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</si>
  <si>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</si>
  <si>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</si>
  <si>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</si>
  <si>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</si>
  <si>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</si>
  <si>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</si>
  <si>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</si>
  <si>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</si>
  <si>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</si>
  <si>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</si>
  <si>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</si>
  <si>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</si>
  <si>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</si>
  <si>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</si>
  <si>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</si>
  <si>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</si>
  <si>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</si>
  <si>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</si>
  <si>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</si>
  <si>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</si>
  <si>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</si>
  <si>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</si>
  <si>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</si>
  <si>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</si>
  <si>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</si>
  <si>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</si>
  <si>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</si>
  <si>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</si>
  <si>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</si>
  <si>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</si>
  <si>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</si>
  <si>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</si>
  <si>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</si>
  <si>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</si>
  <si>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</si>
  <si>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</si>
  <si>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</si>
  <si>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</si>
  <si>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</si>
  <si>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</si>
  <si>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</si>
  <si>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</si>
  <si>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</si>
  <si>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</si>
  <si>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</si>
  <si>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</si>
  <si>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</si>
  <si>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</si>
  <si>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</si>
  <si>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</si>
  <si>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</si>
  <si>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</si>
  <si>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</si>
  <si>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</si>
  <si>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</si>
  <si>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</si>
  <si>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</si>
  <si>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</si>
  <si>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</si>
  <si>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</si>
  <si>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</si>
  <si>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</si>
  <si>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</si>
  <si>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</si>
  <si>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</si>
  <si>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</si>
  <si>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</si>
  <si>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</si>
  <si>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</si>
  <si>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</si>
  <si>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</si>
  <si>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</si>
  <si>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</si>
  <si>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</si>
  <si>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</si>
  <si>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</si>
  <si>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</si>
  <si>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</si>
  <si>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</si>
  <si>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</si>
  <si>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</si>
  <si>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</si>
  <si>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</si>
  <si>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</si>
  <si>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</si>
  <si>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</si>
  <si>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</si>
  <si>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</si>
  <si>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</si>
  <si>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</si>
  <si>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</si>
  <si>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</si>
  <si>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</si>
  <si>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</si>
  <si>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</si>
  <si>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</si>
  <si>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</si>
  <si>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</si>
  <si>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</si>
  <si>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</si>
  <si>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</si>
  <si>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</si>
  <si>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</si>
  <si>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</si>
  <si>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</si>
  <si>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</si>
  <si>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</si>
  <si>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</si>
  <si>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</si>
  <si>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</si>
  <si>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</si>
  <si>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</si>
  <si>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</si>
  <si>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</si>
  <si>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</si>
  <si>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</si>
  <si>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</si>
  <si>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</si>
  <si>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</si>
  <si>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</si>
  <si>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</si>
  <si>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</si>
  <si>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</si>
  <si>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</si>
  <si>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</si>
  <si>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</si>
  <si>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</si>
  <si>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</si>
  <si>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</si>
  <si>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</si>
  <si>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</si>
  <si>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</si>
  <si>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</si>
  <si>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</si>
  <si>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</si>
  <si>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</si>
  <si>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</si>
  <si>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</si>
  <si>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</si>
  <si>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</si>
  <si>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</si>
  <si>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</si>
  <si>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</si>
  <si>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</si>
  <si>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</si>
  <si>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</si>
  <si>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</si>
  <si>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</si>
  <si>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</si>
  <si>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</si>
  <si>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</si>
  <si>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</si>
  <si>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</si>
  <si>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</si>
  <si>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</si>
  <si>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</si>
  <si>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</si>
  <si>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</si>
  <si>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</si>
  <si>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</si>
  <si>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</si>
  <si>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</si>
  <si>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</si>
  <si>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</si>
  <si>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</si>
  <si>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</si>
  <si>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</si>
  <si>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</si>
  <si>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</si>
  <si>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</si>
  <si>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</si>
  <si>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</si>
  <si>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</si>
  <si>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</si>
  <si>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</si>
  <si>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</si>
  <si>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</si>
  <si>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</si>
  <si>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</si>
  <si>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</si>
  <si>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</si>
  <si>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</si>
  <si>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</si>
  <si>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</si>
  <si>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</si>
  <si>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</si>
  <si>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</si>
  <si>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</si>
  <si>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</si>
  <si>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</si>
  <si>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</si>
  <si>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</si>
  <si>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</si>
  <si>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</si>
  <si>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</si>
  <si>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</si>
  <si>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</si>
  <si>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</si>
  <si>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</si>
  <si>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</si>
  <si>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</si>
  <si>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</si>
  <si>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</si>
  <si>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</si>
  <si>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</si>
  <si>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</si>
  <si>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</si>
  <si>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</si>
  <si>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</si>
  <si>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</si>
  <si>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</si>
  <si>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</si>
  <si>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</si>
  <si>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</si>
  <si>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</si>
  <si>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</si>
  <si>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</si>
  <si>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</si>
  <si>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</si>
  <si>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</si>
  <si>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</si>
  <si>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</si>
  <si>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</si>
  <si>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</si>
  <si>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</si>
  <si>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</si>
  <si>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</si>
  <si>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</si>
  <si>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</si>
  <si>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</si>
  <si>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</si>
  <si>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</si>
  <si>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</si>
  <si>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</si>
  <si>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</si>
  <si>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</si>
  <si>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</si>
  <si>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</si>
  <si>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</si>
  <si>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</si>
  <si>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</si>
  <si>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</si>
  <si>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</si>
  <si>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</si>
  <si>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</si>
  <si>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</si>
  <si>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</si>
  <si>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</si>
  <si>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</si>
  <si>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</si>
  <si>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</si>
  <si>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</si>
  <si>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</si>
  <si>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</si>
  <si>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</si>
  <si>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</si>
  <si>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</si>
  <si>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</si>
  <si>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</si>
  <si>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</si>
  <si>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</si>
  <si>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</si>
  <si>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</si>
  <si>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</si>
  <si>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</si>
  <si>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</si>
  <si>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</si>
  <si>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</si>
  <si>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</si>
  <si>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</si>
  <si>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</si>
  <si>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</si>
  <si>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</si>
  <si>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</si>
  <si>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</si>
  <si>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</si>
  <si>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</si>
  <si>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</si>
  <si>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</si>
  <si>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</si>
  <si>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</si>
  <si>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</si>
  <si>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</si>
  <si>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</si>
  <si>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</si>
  <si>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</si>
  <si>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</si>
  <si>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</si>
  <si>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</si>
  <si>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</si>
  <si>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</si>
  <si>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</si>
  <si>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</si>
  <si>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</si>
  <si>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</si>
  <si>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</si>
  <si>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</si>
  <si>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</si>
  <si>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</si>
  <si>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</si>
  <si>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</si>
  <si>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</si>
  <si>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</si>
  <si>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</si>
  <si>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</si>
  <si>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</si>
  <si>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</si>
  <si>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</si>
  <si>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</si>
  <si>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</si>
  <si>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</si>
  <si>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</si>
  <si>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</si>
  <si>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</si>
  <si>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</si>
  <si>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</si>
  <si>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</si>
  <si>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</si>
  <si>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</si>
  <si>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</si>
  <si>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</si>
  <si>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</si>
  <si>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</si>
  <si>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</si>
  <si>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</si>
  <si>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</si>
  <si>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</si>
  <si>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</si>
  <si>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</si>
  <si>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</si>
  <si>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</si>
  <si>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</si>
  <si>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</si>
  <si>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</si>
  <si>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</si>
  <si>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</si>
  <si>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</si>
  <si>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</si>
  <si>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</si>
  <si>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</si>
  <si>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</si>
  <si>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</si>
  <si>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</si>
  <si>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</si>
  <si>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</si>
  <si>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</si>
  <si>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</si>
  <si>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</si>
  <si>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</si>
  <si>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</si>
  <si>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</si>
  <si>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</si>
  <si>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</si>
  <si>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</si>
  <si>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</si>
  <si>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</si>
  <si>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</si>
  <si>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</si>
  <si>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</si>
  <si>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</si>
  <si>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</si>
  <si>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</si>
  <si>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</si>
  <si>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</si>
  <si>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</si>
  <si>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</si>
  <si>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</si>
  <si>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</si>
  <si>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</si>
  <si>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</si>
  <si>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</si>
  <si>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</si>
  <si>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</si>
  <si>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</si>
  <si>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</si>
  <si>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</si>
  <si>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</si>
  <si>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</si>
  <si>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</si>
  <si>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</si>
  <si>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</si>
  <si>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</si>
  <si>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</si>
  <si>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</si>
  <si>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</si>
  <si>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</si>
  <si>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</si>
  <si>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</si>
  <si>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</si>
  <si>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</si>
  <si>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</si>
  <si>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</si>
  <si>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</si>
  <si>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</si>
  <si>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</si>
  <si>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</si>
  <si>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</si>
  <si>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</si>
  <si>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</si>
  <si>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</si>
  <si>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</si>
  <si>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</si>
  <si>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</si>
  <si>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</si>
  <si>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</si>
  <si>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</si>
  <si>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</si>
  <si>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</si>
  <si>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</si>
  <si>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</si>
  <si>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</si>
  <si>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</si>
  <si>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</si>
  <si>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</si>
  <si>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</si>
  <si>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</si>
  <si>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</si>
  <si>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</si>
  <si>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</si>
  <si>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</si>
  <si>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</si>
  <si>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</si>
  <si>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</si>
  <si>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</si>
  <si>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</si>
  <si>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</si>
  <si>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</si>
  <si>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</si>
  <si>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</si>
  <si>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</si>
  <si>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</si>
  <si>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</si>
  <si>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</si>
  <si>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</si>
  <si>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</si>
  <si>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</si>
  <si>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</si>
  <si>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</si>
  <si>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</si>
  <si>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</si>
  <si>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</si>
  <si>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</si>
  <si>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</si>
  <si>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</si>
  <si>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</si>
  <si>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</si>
  <si>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</si>
  <si>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</si>
  <si>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</si>
  <si>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</si>
  <si>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</si>
  <si>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</si>
  <si>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</si>
  <si>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</si>
  <si>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</si>
  <si>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</si>
  <si>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</si>
  <si>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</si>
  <si>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</si>
  <si>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</si>
  <si>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</si>
  <si>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</si>
  <si>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</si>
  <si>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</si>
  <si>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</si>
  <si>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</si>
  <si>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</si>
  <si>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</si>
  <si>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</si>
  <si>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</si>
  <si>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</si>
  <si>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</si>
  <si>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</si>
  <si>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</si>
  <si>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</si>
  <si>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</si>
  <si>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</si>
  <si>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</si>
  <si>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</si>
  <si>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</si>
  <si>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</si>
  <si>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</si>
  <si>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</si>
  <si>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</si>
  <si>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</si>
  <si>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</si>
  <si>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</si>
  <si>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</si>
  <si>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</si>
  <si>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</si>
  <si>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</si>
  <si>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</si>
  <si>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</si>
  <si>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</si>
  <si>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</si>
  <si>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</si>
  <si>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</si>
  <si>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</si>
  <si>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</si>
  <si>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</si>
  <si>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</si>
  <si>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</si>
  <si>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</si>
  <si>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</si>
  <si>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</si>
  <si>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</si>
  <si>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</si>
  <si>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</si>
  <si>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</si>
  <si>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</si>
  <si>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</si>
  <si>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</si>
  <si>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</si>
  <si>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</si>
  <si>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</si>
  <si>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</si>
  <si>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</si>
  <si>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</si>
  <si>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</si>
  <si>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</si>
  <si>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</si>
  <si>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</si>
  <si>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</si>
  <si>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</si>
  <si>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</si>
  <si>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</si>
  <si>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</si>
  <si>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</si>
  <si>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</si>
  <si>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</si>
  <si>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</si>
  <si>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</si>
  <si>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</si>
  <si>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</si>
  <si>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</si>
  <si>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</si>
  <si>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</si>
  <si>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</si>
  <si>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</si>
  <si>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</si>
  <si>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</si>
  <si>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</si>
  <si>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</si>
  <si>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</si>
  <si>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</si>
  <si>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</si>
  <si>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</si>
  <si>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</si>
  <si>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</si>
  <si>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</si>
  <si>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</si>
  <si>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</si>
  <si>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</si>
  <si>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</si>
  <si>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</si>
  <si>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</si>
  <si>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</si>
  <si>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</si>
  <si>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</si>
  <si>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</si>
  <si>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</si>
  <si>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</si>
  <si>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</si>
  <si>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</si>
  <si>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</si>
  <si>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</si>
  <si>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</si>
  <si>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</si>
  <si>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</si>
  <si>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</si>
  <si>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</si>
  <si>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</si>
  <si>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</si>
  <si>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</si>
  <si>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</si>
  <si>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</si>
  <si>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</si>
  <si>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</si>
  <si>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</si>
  <si>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</si>
  <si>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</si>
  <si>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</si>
  <si>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</si>
  <si>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</si>
  <si>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</si>
  <si>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</si>
  <si>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</si>
  <si>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</si>
  <si>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</si>
  <si>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</si>
  <si>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</si>
  <si>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</si>
  <si>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</si>
  <si>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</si>
  <si>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</si>
  <si>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</si>
  <si>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</si>
  <si>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</si>
  <si>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</si>
  <si>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</si>
  <si>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</si>
  <si>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</si>
  <si>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</si>
  <si>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</si>
  <si>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</si>
  <si>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</si>
  <si>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</si>
  <si>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</si>
  <si>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</si>
  <si>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</si>
  <si>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</si>
  <si>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</si>
  <si>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</si>
  <si>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</si>
  <si>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</si>
  <si>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</si>
  <si>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</si>
  <si>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</si>
  <si>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</si>
  <si>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</si>
  <si>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</si>
  <si>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</si>
  <si>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</si>
  <si>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</si>
  <si>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</si>
  <si>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</si>
  <si>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</si>
  <si>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</si>
  <si>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</si>
  <si>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</si>
  <si>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</si>
  <si>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</si>
  <si>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</si>
  <si>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</si>
  <si>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</si>
  <si>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</si>
  <si>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</si>
  <si>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</si>
  <si>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</si>
  <si>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</si>
  <si>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</si>
  <si>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</si>
  <si>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</si>
  <si>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</si>
  <si>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</si>
  <si>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</si>
  <si>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</si>
  <si>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</si>
  <si>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</si>
  <si>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</si>
  <si>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</si>
  <si>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</si>
  <si>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</si>
  <si>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</si>
  <si>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</si>
  <si>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</si>
  <si>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</si>
  <si>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</si>
  <si>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</si>
  <si>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</si>
  <si>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</si>
  <si>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</si>
  <si>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</si>
  <si>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</si>
  <si>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</si>
  <si>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</si>
  <si>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</si>
  <si>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</si>
  <si>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</si>
  <si>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</si>
  <si>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</si>
  <si>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</si>
  <si>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</si>
  <si>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</si>
  <si>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</si>
  <si>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</si>
  <si>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</si>
  <si>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</si>
  <si>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</si>
  <si>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</si>
  <si>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</si>
  <si>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</si>
  <si>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</si>
  <si>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</si>
  <si>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</si>
  <si>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</si>
  <si>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</si>
  <si>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</si>
  <si>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</si>
  <si>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</si>
  <si>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</si>
  <si>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</si>
  <si>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</si>
  <si>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</si>
  <si>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</si>
  <si>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</si>
  <si>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</si>
  <si>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</si>
  <si>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</si>
  <si>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</si>
  <si>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</si>
  <si>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</si>
  <si>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</si>
  <si>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</si>
  <si>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</si>
  <si>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</si>
  <si>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</si>
  <si>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</si>
  <si>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</si>
  <si>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</si>
  <si>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</si>
  <si>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</si>
  <si>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</si>
  <si>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</si>
  <si>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</si>
  <si>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</si>
  <si>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</si>
  <si>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</si>
  <si>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</si>
  <si>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</si>
  <si>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</si>
  <si>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</si>
  <si>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</si>
  <si>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</si>
  <si>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</si>
  <si>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</si>
  <si>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</si>
  <si>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</si>
  <si>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</si>
  <si>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</si>
  <si>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</si>
  <si>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</si>
  <si>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</si>
  <si>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</si>
  <si>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</si>
  <si>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</si>
  <si>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</si>
  <si>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</si>
  <si>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</si>
  <si>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</si>
  <si>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</si>
  <si>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</si>
  <si>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</si>
  <si>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</si>
  <si>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</si>
  <si>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</si>
  <si>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</si>
  <si>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</si>
  <si>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</si>
  <si>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</si>
  <si>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</si>
  <si>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</si>
  <si>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</si>
  <si>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</si>
  <si>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</si>
  <si>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</si>
  <si>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</si>
  <si>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</si>
  <si>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</si>
  <si>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</si>
  <si>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</si>
  <si>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</si>
  <si>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</si>
  <si>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</si>
  <si>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</si>
  <si>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</si>
  <si>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</si>
  <si>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</si>
  <si>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</si>
  <si>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</si>
  <si>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</si>
  <si>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</si>
  <si>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</si>
  <si>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</si>
  <si>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</si>
  <si>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</si>
  <si>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</si>
  <si>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</si>
  <si>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</si>
  <si>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</si>
  <si>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</si>
  <si>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</si>
  <si>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</si>
  <si>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</si>
  <si>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</si>
  <si>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</si>
  <si>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</si>
  <si>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</si>
  <si>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</si>
  <si>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</si>
  <si>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</si>
  <si>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</si>
  <si>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</si>
  <si>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</si>
  <si>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</si>
  <si>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</si>
  <si>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</si>
  <si>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</si>
  <si>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</si>
  <si>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</si>
  <si>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</si>
  <si>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</si>
  <si>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</si>
  <si>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</si>
  <si>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</si>
  <si>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</si>
  <si>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</si>
  <si>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</si>
  <si>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</si>
  <si>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</si>
  <si>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</si>
  <si>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</si>
  <si>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</si>
  <si>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</si>
  <si>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</si>
  <si>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</si>
  <si>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</si>
  <si>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</si>
  <si>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</si>
  <si>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</si>
  <si>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</si>
  <si>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</si>
  <si>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</si>
  <si>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</si>
  <si>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</si>
  <si>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</si>
  <si>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</si>
  <si>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</si>
  <si>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</si>
  <si>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</si>
  <si>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</si>
  <si>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</si>
  <si>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</si>
  <si>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</si>
  <si>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</si>
  <si>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</si>
  <si>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</si>
  <si>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</si>
  <si>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</si>
  <si>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</si>
  <si>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</si>
  <si>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</si>
  <si>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</si>
  <si>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</si>
  <si>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</si>
  <si>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</si>
  <si>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</si>
  <si>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</si>
  <si>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</si>
  <si>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</si>
  <si>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</si>
  <si>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</si>
  <si>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</si>
  <si>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</si>
  <si>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</si>
  <si>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</si>
  <si>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</si>
  <si>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</si>
  <si>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</si>
  <si>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</si>
  <si>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</si>
  <si>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</si>
  <si>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</si>
  <si>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</si>
  <si>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</si>
  <si>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</si>
  <si>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</si>
  <si>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</si>
  <si>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</si>
  <si>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</si>
  <si>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</si>
  <si>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</si>
  <si>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</si>
  <si>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</si>
  <si>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</si>
  <si>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</si>
  <si>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</si>
  <si>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</si>
  <si>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</si>
  <si>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</si>
  <si>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</si>
  <si>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</si>
  <si>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</si>
  <si>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</si>
  <si>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</si>
  <si>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</si>
  <si>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</si>
  <si>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</si>
  <si>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</si>
  <si>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</si>
  <si>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</si>
  <si>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</si>
  <si>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</si>
  <si>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</si>
  <si>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</si>
  <si>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</si>
  <si>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</si>
  <si>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</si>
  <si>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</si>
  <si>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</si>
  <si>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</si>
  <si>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</si>
  <si>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</si>
  <si>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</si>
  <si>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</si>
  <si>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</si>
  <si>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</si>
  <si>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</si>
  <si>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</si>
  <si>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</si>
  <si>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</si>
  <si>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</si>
  <si>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</si>
  <si>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</si>
  <si>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</si>
  <si>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</si>
  <si>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</si>
  <si>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</si>
  <si>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</si>
  <si>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</si>
  <si>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</si>
  <si>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</si>
  <si>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</si>
  <si>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</si>
  <si>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</si>
  <si>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</si>
  <si>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</si>
  <si>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</si>
  <si>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</si>
  <si>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</si>
  <si>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</si>
  <si>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</si>
  <si>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</si>
  <si>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</si>
  <si>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</si>
  <si>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</si>
  <si>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</si>
  <si>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</si>
  <si>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</si>
  <si>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</si>
  <si>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</si>
  <si>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</si>
  <si>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</si>
  <si>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</si>
  <si>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</si>
  <si>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</si>
  <si>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</si>
  <si>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</si>
  <si>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</si>
  <si>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</si>
  <si>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</si>
  <si>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</si>
  <si>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</si>
  <si>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</si>
  <si>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</si>
  <si>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</si>
  <si>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</si>
  <si>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</si>
  <si>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</si>
  <si>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</si>
  <si>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</si>
  <si>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</si>
  <si>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</si>
  <si>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</si>
  <si>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</si>
  <si>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</si>
  <si>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</si>
  <si>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</si>
  <si>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</si>
  <si>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</si>
  <si>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</si>
  <si>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</si>
  <si>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</si>
  <si>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</si>
  <si>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</si>
  <si>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</si>
  <si>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</si>
  <si>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</si>
  <si>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</si>
  <si>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</si>
  <si>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</si>
  <si>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</si>
  <si>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</si>
  <si>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</si>
  <si>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</si>
  <si>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</si>
  <si>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</si>
  <si>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</si>
  <si>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</si>
  <si>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</si>
  <si>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</si>
  <si>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</si>
  <si>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</si>
  <si>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</si>
  <si>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</si>
  <si>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</si>
  <si>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</si>
  <si>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</si>
  <si>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</si>
  <si>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</si>
  <si>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</si>
  <si>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</si>
  <si>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</si>
  <si>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</si>
  <si>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</si>
  <si>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</si>
  <si>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</si>
  <si>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</si>
  <si>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</si>
  <si>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</si>
  <si>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</si>
  <si>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</si>
  <si>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</si>
  <si>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</si>
  <si>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</si>
  <si>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</si>
  <si>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</si>
  <si>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</si>
  <si>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</si>
  <si>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</si>
  <si>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</si>
  <si>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</si>
  <si>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</si>
  <si>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</si>
  <si>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</si>
  <si>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</si>
  <si>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</si>
  <si>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</si>
  <si>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</si>
  <si>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</si>
  <si>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</si>
  <si>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</si>
  <si>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</si>
  <si>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</si>
  <si>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</si>
  <si>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</si>
  <si>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</si>
  <si>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</si>
  <si>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</si>
  <si>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</si>
  <si>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</si>
  <si>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</si>
  <si>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</si>
  <si>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</si>
  <si>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</si>
  <si>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</si>
  <si>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</si>
  <si>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</si>
  <si>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</si>
  <si>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</si>
  <si>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</si>
  <si>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</si>
  <si>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</si>
  <si>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</si>
  <si>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</si>
  <si>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</si>
  <si>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</si>
  <si>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</si>
  <si>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</si>
  <si>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</si>
  <si>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</si>
  <si>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</si>
  <si>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</si>
  <si>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</si>
  <si>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</si>
  <si>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</si>
  <si>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</si>
  <si>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</si>
  <si>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</si>
  <si>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</si>
  <si>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</si>
  <si>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</si>
  <si>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</si>
  <si>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</si>
  <si>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</si>
  <si>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</si>
  <si>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</si>
  <si>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</si>
  <si>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</si>
  <si>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</si>
  <si>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</si>
  <si>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</si>
  <si>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</si>
  <si>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</si>
  <si>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</si>
  <si>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</si>
  <si>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</si>
  <si>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</si>
  <si>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</si>
  <si>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</si>
  <si>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</si>
  <si>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</si>
  <si>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</si>
  <si>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</si>
  <si>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</si>
  <si>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</si>
  <si>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</si>
  <si>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</si>
  <si>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</si>
  <si>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</si>
  <si>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</si>
  <si>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</si>
  <si>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</si>
  <si>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</si>
  <si>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</si>
  <si>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</si>
  <si>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</si>
  <si>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</si>
  <si>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</si>
  <si>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</si>
  <si>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</si>
  <si>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</si>
  <si>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</si>
  <si>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</si>
  <si>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</si>
  <si>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</si>
  <si>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</si>
  <si>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</si>
  <si>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</si>
  <si>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</si>
  <si>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</si>
  <si>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</si>
  <si>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</si>
  <si>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</si>
  <si>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</si>
  <si>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</si>
  <si>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</si>
  <si>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</si>
  <si>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</si>
  <si>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</si>
  <si>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</si>
  <si>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</si>
  <si>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</si>
  <si>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</si>
  <si>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</si>
  <si>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</si>
  <si>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</si>
  <si>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</si>
  <si>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</si>
  <si>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</si>
  <si>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</si>
  <si>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</si>
  <si>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</si>
  <si>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</si>
  <si>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</si>
  <si>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</si>
  <si>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</si>
  <si>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</si>
  <si>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</si>
  <si>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</si>
  <si>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</si>
  <si>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</si>
  <si>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</si>
  <si>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</si>
  <si>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</si>
  <si>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</si>
  <si>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</si>
  <si>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</si>
  <si>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</si>
  <si>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</si>
  <si>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</si>
  <si>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</si>
  <si>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</si>
  <si>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</si>
  <si>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</si>
  <si>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</si>
  <si>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</si>
  <si>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</si>
  <si>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</si>
  <si>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</si>
  <si>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</si>
  <si>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</si>
  <si>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</si>
  <si>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</si>
  <si>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</si>
  <si>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</si>
  <si>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</si>
  <si>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</si>
  <si>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</si>
  <si>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</si>
  <si>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</si>
  <si>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</si>
  <si>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</si>
  <si>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</si>
  <si>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</si>
  <si>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</si>
  <si>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</si>
  <si>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</si>
  <si>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</si>
  <si>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</si>
  <si>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</si>
  <si>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</si>
  <si>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</si>
  <si>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</si>
  <si>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</si>
  <si>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</si>
  <si>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</si>
  <si>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</si>
  <si>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</si>
  <si>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</si>
  <si>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</si>
  <si>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</si>
  <si>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</si>
  <si>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</si>
  <si>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</si>
  <si>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</si>
  <si>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</si>
  <si>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</si>
  <si>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</si>
  <si>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</si>
  <si>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</si>
  <si>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</si>
  <si>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</si>
  <si>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</si>
  <si>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</si>
  <si>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</si>
  <si>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</si>
  <si>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</si>
  <si>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</si>
  <si>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</si>
  <si>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</si>
  <si>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</si>
  <si>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</si>
  <si>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</si>
  <si>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</si>
  <si>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</si>
  <si>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</si>
  <si>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</si>
  <si>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</si>
  <si>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</si>
  <si>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</si>
  <si>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</si>
  <si>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</si>
  <si>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</si>
  <si>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</si>
  <si>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</si>
  <si>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</si>
  <si>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</si>
  <si>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</si>
  <si>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</si>
  <si>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</si>
  <si>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</si>
  <si>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</si>
  <si>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</si>
  <si>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</si>
  <si>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</si>
  <si>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</si>
  <si>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</si>
  <si>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</si>
  <si>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</si>
  <si>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</si>
  <si>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</si>
  <si>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</si>
  <si>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</si>
  <si>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</si>
  <si>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</si>
  <si>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</si>
  <si>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</si>
  <si>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</si>
  <si>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</si>
  <si>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</si>
  <si>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</si>
  <si>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</si>
  <si>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</si>
  <si>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</si>
  <si>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</si>
  <si>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</si>
  <si>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</si>
  <si>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</si>
  <si>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</si>
  <si>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</si>
  <si>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</si>
  <si>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</si>
  <si>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</si>
  <si>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</si>
  <si>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</si>
  <si>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</si>
  <si>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</si>
  <si>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</si>
  <si>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</si>
  <si>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</si>
  <si>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</si>
  <si>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</si>
  <si>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</si>
  <si>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</si>
  <si>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</si>
  <si>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</si>
  <si>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</si>
  <si>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</si>
  <si>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</si>
  <si>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</si>
  <si>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</si>
  <si>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</si>
  <si>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</si>
  <si>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</si>
  <si>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</si>
  <si>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</si>
  <si>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</si>
  <si>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</si>
  <si>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</si>
  <si>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</si>
  <si>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</si>
  <si>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</si>
  <si>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</si>
  <si>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</si>
  <si>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</si>
  <si>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</si>
  <si>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</si>
  <si>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</si>
  <si>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</si>
  <si>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</si>
  <si>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</si>
  <si>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</si>
  <si>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</si>
  <si>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</si>
  <si>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</si>
  <si>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</si>
  <si>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</si>
  <si>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</si>
  <si>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</si>
  <si>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</si>
  <si>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</si>
  <si>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</si>
  <si>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</si>
  <si>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</si>
  <si>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</si>
  <si>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</si>
  <si>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</si>
  <si>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</si>
  <si>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</si>
  <si>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</si>
  <si>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</si>
  <si>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</si>
  <si>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</si>
  <si>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</si>
  <si>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</si>
  <si>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</si>
  <si>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</si>
  <si>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</si>
  <si>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</si>
  <si>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</si>
  <si>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</si>
  <si>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</si>
  <si>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</si>
  <si>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</si>
  <si>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</si>
  <si>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</si>
  <si>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</si>
  <si>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</si>
  <si>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</si>
  <si>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</si>
  <si>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</si>
  <si>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</si>
  <si>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</si>
  <si>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</si>
  <si>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</si>
  <si>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</si>
  <si>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</si>
  <si>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</si>
  <si>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</si>
  <si>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</si>
  <si>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</si>
  <si>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</si>
  <si>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</si>
  <si>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</si>
  <si>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</si>
  <si>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</si>
  <si>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</si>
  <si>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</si>
  <si>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</si>
  <si>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</si>
  <si>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</si>
  <si>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</si>
  <si>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</si>
  <si>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</si>
  <si>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</si>
  <si>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</si>
  <si>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</si>
  <si>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</si>
  <si>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</si>
  <si>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</si>
  <si>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</si>
  <si>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</si>
  <si>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</si>
  <si>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</si>
  <si>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</si>
  <si>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</si>
  <si>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</si>
  <si>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</si>
  <si>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</si>
  <si>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</si>
  <si>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</si>
  <si>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</si>
  <si>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</si>
  <si>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</si>
  <si>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</si>
  <si>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</si>
  <si>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</si>
  <si>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</si>
  <si>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</si>
  <si>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</si>
  <si>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</si>
  <si>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</si>
  <si>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</si>
  <si>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</si>
  <si>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</si>
  <si>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</si>
  <si>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</si>
  <si>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</si>
  <si>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</si>
  <si>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</si>
  <si>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</si>
  <si>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</si>
  <si>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</si>
  <si>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</si>
  <si>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</si>
  <si>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</si>
  <si>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</si>
  <si>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</si>
  <si>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06300092</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</si>
  <si>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</si>
  <si>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</si>
  <si>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</si>
  <si>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GAPEAU</t>
  </si>
  <si>
    <t xml:space="preserve">NOM_PRELEV_DETERM</t>
  </si>
  <si>
    <t xml:space="preserve">AQUASCOP BIOLOGIE site de Monptellier</t>
  </si>
  <si>
    <t xml:space="preserve">LB_STATION</t>
  </si>
  <si>
    <t xml:space="preserve">GAPEAU A BELGENTIER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</si>
  <si>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</si>
  <si>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</si>
  <si>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</si>
  <si>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</si>
  <si>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</si>
  <si>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</si>
  <si>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</si>
  <si>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</si>
  <si>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</si>
  <si>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</si>
  <si>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</si>
  <si>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</si>
  <si>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</si>
  <si>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</si>
  <si>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</si>
  <si>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</si>
  <si>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</si>
  <si>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</si>
  <si>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</si>
  <si>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</si>
  <si>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</si>
  <si>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</si>
  <si>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</si>
  <si>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</si>
  <si>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</si>
  <si>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</si>
  <si>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</si>
  <si>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</si>
  <si>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</si>
  <si>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</si>
  <si>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</si>
  <si>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</si>
  <si>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</si>
  <si>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</si>
  <si>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</si>
  <si>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</si>
  <si>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</si>
  <si>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</si>
  <si>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</si>
  <si>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</si>
  <si>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</si>
  <si>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</si>
  <si>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</si>
  <si>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</si>
  <si>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</si>
  <si>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</si>
  <si>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</si>
  <si>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</si>
  <si>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</si>
  <si>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</si>
  <si>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</si>
  <si>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</si>
  <si>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</si>
  <si>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</si>
  <si>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</si>
  <si>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</si>
  <si>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</si>
  <si>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</si>
  <si>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</si>
  <si>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</si>
  <si>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</si>
  <si>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</si>
  <si>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</si>
  <si>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</si>
  <si>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</si>
  <si>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</si>
  <si>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</si>
  <si>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</si>
  <si>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</si>
  <si>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</si>
  <si>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</si>
  <si>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</si>
  <si>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</si>
  <si>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</si>
  <si>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</si>
  <si>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</si>
  <si>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</si>
  <si>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</si>
  <si>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</si>
  <si>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</si>
  <si>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</si>
  <si>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</si>
  <si>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Nombreux déchets sur la station</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</si>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</sst>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943686</v>
      </c>
      <c r="G10" s="25"/>
      <c r="H10" s="25"/>
    </row>
    <row r="11" customFormat="false" ht="15" hidden="false" customHeight="false" outlineLevel="0" collapsed="false">
      <c r="A11" s="26" t="s">
        <v>5183</v>
      </c>
      <c r="B11" s="30" t="n">
        <v>43706</v>
      </c>
      <c r="D11" s="26" t="s">
        <v>5184</v>
      </c>
      <c r="E11" s="29" t="n">
        <v>6242863</v>
      </c>
      <c r="G11" s="25"/>
      <c r="H11" s="25"/>
    </row>
    <row r="12" customFormat="false" ht="15" hidden="false" customHeight="false" outlineLevel="0" collapsed="false">
      <c r="A12" s="26" t="s">
        <v>5185</v>
      </c>
      <c r="B12" s="29"/>
      <c r="D12" s="26" t="s">
        <v>5186</v>
      </c>
      <c r="E12" s="29" t="n">
        <v>943780</v>
      </c>
      <c r="G12" s="25"/>
      <c r="H12" s="25"/>
    </row>
    <row r="13" customFormat="false" ht="17.25" hidden="false" customHeight="true" outlineLevel="0" collapsed="false">
      <c r="A13" s="12"/>
      <c r="B13" s="31"/>
      <c r="D13" s="26" t="s">
        <v>5187</v>
      </c>
      <c r="E13" s="29" t="n">
        <v>6242837</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943686</v>
      </c>
    </row>
    <row r="18" customFormat="false" ht="15" hidden="false" customHeight="false" outlineLevel="0" collapsed="false">
      <c r="A18" s="36"/>
      <c r="B18" s="37" t="s">
        <v>5195</v>
      </c>
      <c r="C18" s="38" t="n">
        <f aca="false">E11</f>
        <v>6242863</v>
      </c>
    </row>
    <row r="19" customFormat="false" ht="15" hidden="false" customHeight="false" outlineLevel="0" collapsed="false">
      <c r="A19" s="33" t="s">
        <v>5196</v>
      </c>
      <c r="B19" s="39" t="n">
        <v>145</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7.4</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43</v>
      </c>
      <c r="D35" s="52" t="s">
        <v>5214</v>
      </c>
      <c r="E35" s="53" t="n">
        <v>57</v>
      </c>
    </row>
    <row r="36" s="56" customFormat="true" ht="15" hidden="false" customHeight="true" outlineLevel="0" collapsed="false">
      <c r="A36" s="54" t="s">
        <v>5215</v>
      </c>
      <c r="B36" s="34" t="n">
        <v>45</v>
      </c>
      <c r="C36" s="50"/>
      <c r="D36" s="55" t="s">
        <v>5216</v>
      </c>
      <c r="E36" s="34" t="n">
        <v>55</v>
      </c>
    </row>
    <row r="37" s="56" customFormat="true" ht="15" hidden="false" customHeight="true" outlineLevel="0" collapsed="false">
      <c r="A37" s="54" t="s">
        <v>5217</v>
      </c>
      <c r="B37" s="34" t="n">
        <v>7.1</v>
      </c>
      <c r="C37" s="50"/>
      <c r="D37" s="55" t="s">
        <v>5218</v>
      </c>
      <c r="E37" s="34" t="n">
        <v>7.6</v>
      </c>
    </row>
    <row r="38" s="56" customFormat="true" ht="15" hidden="false" customHeight="true" outlineLevel="0" collapsed="false">
      <c r="A38" s="54" t="s">
        <v>5219</v>
      </c>
      <c r="B38" s="34" t="n">
        <v>5</v>
      </c>
      <c r="C38" s="50"/>
      <c r="D38" s="55" t="s">
        <v>5219</v>
      </c>
      <c r="E38" s="34" t="n">
        <v>1</v>
      </c>
    </row>
    <row r="39" s="56" customFormat="true" ht="15" hidden="false" customHeight="true" outlineLevel="0" collapsed="false">
      <c r="A39" s="55" t="s">
        <v>5220</v>
      </c>
      <c r="B39" s="34" t="s">
        <v>5221</v>
      </c>
      <c r="C39" s="50"/>
      <c r="D39" s="55" t="s">
        <v>5220</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t="n">
        <v>1</v>
      </c>
      <c r="C59" s="50"/>
      <c r="D59" s="26" t="s">
        <v>5239</v>
      </c>
      <c r="E59" s="62" t="n">
        <v>3</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0.1</v>
      </c>
      <c r="E98" s="82"/>
      <c r="F98" s="82" t="s">
        <v>5275</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0.05</v>
      </c>
      <c r="E99" s="82" t="n">
        <v>0.01</v>
      </c>
      <c r="F99" s="82" t="s">
        <v>5275</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5275</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2" t="s">
        <v>5275</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0.01</v>
      </c>
      <c r="E102" s="82" t="n">
        <v>0.05</v>
      </c>
      <c r="F102" s="82" t="s">
        <v>5275</v>
      </c>
      <c r="G102" s="85"/>
      <c r="H102" s="86"/>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1</v>
      </c>
      <c r="E103" s="82" t="n">
        <v>0.2</v>
      </c>
      <c r="F103" s="82" t="s">
        <v>5275</v>
      </c>
      <c r="G103" s="85"/>
      <c r="H103" s="86"/>
    </row>
    <row r="104" customFormat="false" ht="15" hidden="false" customHeight="false" outlineLevel="0" collapsed="false">
      <c r="A104" s="78" t="s">
        <v>1055</v>
      </c>
      <c r="B104" s="79" t="str">
        <f aca="false">IF(A104="NEWCOD",IF(ISBLANK(G104),"renseigner le champ 'Nouveau taxon'",G104),VLOOKUP(A104,'Ref Taxo'!A:B,2,FALSE()))</f>
        <v>Cinclidotus aquaticus</v>
      </c>
      <c r="C104" s="80" t="n">
        <f aca="false">IF(A104="NEWCOD",IF(ISBLANK(H104),"NoCod",H104),VLOOKUP(A104,'Ref Taxo'!A:D,4,FALSE()))</f>
        <v>1318</v>
      </c>
      <c r="D104" s="81" t="n">
        <v>1.5</v>
      </c>
      <c r="E104" s="82"/>
      <c r="F104" s="82" t="s">
        <v>5275</v>
      </c>
      <c r="G104" s="85"/>
      <c r="H104" s="86"/>
    </row>
    <row r="105" customFormat="false" ht="1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0.75</v>
      </c>
      <c r="E105" s="82"/>
      <c r="F105" s="82" t="s">
        <v>5275</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c r="F106" s="82" t="s">
        <v>5275</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1</v>
      </c>
      <c r="E107" s="82"/>
      <c r="F107" s="82" t="s">
        <v>5275</v>
      </c>
      <c r="G107" s="85"/>
      <c r="H107" s="86"/>
    </row>
    <row r="108" customFormat="false" ht="1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0.25</v>
      </c>
      <c r="E108" s="82"/>
      <c r="F108" s="82" t="s">
        <v>5275</v>
      </c>
      <c r="G108" s="85"/>
      <c r="H108" s="86"/>
    </row>
    <row r="109" customFormat="false" ht="15" hidden="false" customHeight="false" outlineLevel="0" collapsed="false">
      <c r="A109" s="78" t="s">
        <v>2640</v>
      </c>
      <c r="B109" s="79" t="str">
        <f aca="false">IF(A109="NEWCOD",IF(ISBLANK(G109),"renseigner le champ 'Nouveau taxon'",G109),VLOOKUP(A109,'Ref Taxo'!A:B,2,FALSE()))</f>
        <v>Lemna minor</v>
      </c>
      <c r="C109" s="80" t="n">
        <f aca="false">IF(A109="NEWCOD",IF(ISBLANK(H109),"NoCod",H109),VLOOKUP(A109,'Ref Taxo'!A:D,4,FALSE()))</f>
        <v>1626</v>
      </c>
      <c r="D109" s="81" t="n">
        <v>0.01</v>
      </c>
      <c r="E109" s="82"/>
      <c r="F109" s="82" t="s">
        <v>5275</v>
      </c>
      <c r="G109" s="85"/>
      <c r="H109" s="86"/>
    </row>
    <row r="110" customFormat="false" ht="15" hidden="false" customHeight="false" outlineLevel="0" collapsed="false">
      <c r="A110" s="78" t="s">
        <v>1740</v>
      </c>
      <c r="B110" s="79" t="str">
        <f aca="false">IF(A110="NEWCOD",IF(ISBLANK(G110),"renseigner le champ 'Nouveau taxon'",G110),VLOOKUP(A110,'Ref Taxo'!A:B,2,FALSE()))</f>
        <v>Equisetum telmateia</v>
      </c>
      <c r="C110" s="80" t="n">
        <f aca="false">IF(A110="NEWCOD",IF(ISBLANK(H110),"NoCod",H110),VLOOKUP(A110,'Ref Taxo'!A:D,4,FALSE()))</f>
        <v>29958</v>
      </c>
      <c r="D110" s="81"/>
      <c r="E110" s="82" t="n">
        <v>0.01</v>
      </c>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2020-02-28T15:49:36Z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