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5803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<sst xmlns="http://schemas.openxmlformats.org/spreadsheetml/2006/main" count="6457" uniqueCount="5301">
  <si>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</si>
  <si>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</si>
  <si>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</si>
  <si>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</si>
  <si>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</si>
  <si>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</si>
  <si>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</si>
  <si>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</si>
  <si>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</si>
  <si>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</si>
  <si>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</si>
  <si>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</si>
  <si>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</si>
  <si>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</si>
  <si>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</si>
  <si>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</si>
  <si>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</si>
  <si>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</si>
  <si>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</si>
  <si>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</si>
  <si>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</si>
  <si>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</si>
  <si>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</si>
  <si>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</si>
  <si>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</si>
  <si>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</si>
  <si>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</si>
  <si>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</si>
  <si>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</si>
  <si>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</si>
  <si>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</si>
  <si>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</si>
  <si>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</si>
  <si>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</si>
  <si>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</si>
  <si>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</si>
  <si>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</si>
  <si>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</si>
  <si>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</si>
  <si>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</si>
  <si>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</si>
  <si>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</si>
  <si>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</si>
  <si>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</si>
  <si>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</si>
  <si>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</si>
  <si>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</si>
  <si>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</si>
  <si>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</si>
  <si>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</si>
  <si>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</si>
  <si>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</si>
  <si>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</si>
  <si>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</si>
  <si>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</si>
  <si>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</si>
  <si>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</si>
  <si>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</si>
  <si>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</si>
  <si>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</si>
  <si>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</si>
  <si>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</si>
  <si>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</si>
  <si>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</si>
  <si>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</si>
  <si>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</si>
  <si>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</si>
  <si>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</si>
  <si>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</si>
  <si>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</si>
  <si>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</si>
  <si>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</si>
  <si>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</si>
  <si>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</si>
  <si>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</si>
  <si>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</si>
  <si>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</si>
  <si>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</si>
  <si>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</si>
  <si>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</si>
  <si>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</si>
  <si>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</si>
  <si>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</si>
  <si>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</si>
  <si>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</si>
  <si>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</si>
  <si>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</si>
  <si>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</si>
  <si>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</si>
  <si>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</si>
  <si>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</si>
  <si>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</si>
  <si>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</si>
  <si>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</si>
  <si>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</si>
  <si>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</si>
  <si>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</si>
  <si>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</si>
  <si>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</si>
  <si>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</si>
  <si>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</si>
  <si>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</si>
  <si>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</si>
  <si>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</si>
  <si>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</si>
  <si>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</si>
  <si>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</si>
  <si>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</si>
  <si>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</si>
  <si>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</si>
  <si>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</si>
  <si>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</si>
  <si>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</si>
  <si>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</si>
  <si>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</si>
  <si>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</si>
  <si>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</si>
  <si>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</si>
  <si>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</si>
  <si>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</si>
  <si>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</si>
  <si>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</si>
  <si>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</si>
  <si>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</si>
  <si>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</si>
  <si>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</si>
  <si>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</si>
  <si>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</si>
  <si>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</si>
  <si>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</si>
  <si>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</si>
  <si>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</si>
  <si>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</si>
  <si>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</si>
  <si>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</si>
  <si>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</si>
  <si>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</si>
  <si>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</si>
  <si>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</si>
  <si>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</si>
  <si>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</si>
  <si>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</si>
  <si>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</si>
  <si>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</si>
  <si>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</si>
  <si>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</si>
  <si>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</si>
  <si>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</si>
  <si>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</si>
  <si>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</si>
  <si>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</si>
  <si>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</si>
  <si>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</si>
  <si>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</si>
  <si>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</si>
  <si>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</si>
  <si>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</si>
  <si>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</si>
  <si>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</si>
  <si>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</si>
  <si>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</si>
  <si>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</si>
  <si>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</si>
  <si>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</si>
  <si>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</si>
  <si>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</si>
  <si>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</si>
  <si>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</si>
  <si>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</si>
  <si>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</si>
  <si>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</si>
  <si>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</si>
  <si>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</si>
  <si>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</si>
  <si>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</si>
  <si>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</si>
  <si>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</si>
  <si>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</si>
  <si>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</si>
  <si>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</si>
  <si>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</si>
  <si>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</si>
  <si>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</si>
  <si>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</si>
  <si>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</si>
  <si>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</si>
  <si>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</si>
  <si>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</si>
  <si>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</si>
  <si>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</si>
  <si>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</si>
  <si>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</si>
  <si>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</si>
  <si>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</si>
  <si>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</si>
  <si>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</si>
  <si>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</si>
  <si>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</si>
  <si>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</si>
  <si>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</si>
  <si>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</si>
  <si>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</si>
  <si>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</si>
  <si>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</si>
  <si>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</si>
  <si>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</si>
  <si>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</si>
  <si>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</si>
  <si>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</si>
  <si>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</si>
  <si>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</si>
  <si>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</si>
  <si>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</si>
  <si>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</si>
  <si>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</si>
  <si>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</si>
  <si>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</si>
  <si>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</si>
  <si>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</si>
  <si>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</si>
  <si>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</si>
  <si>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</si>
  <si>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</si>
  <si>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</si>
  <si>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</si>
  <si>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</si>
  <si>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</si>
  <si>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</si>
  <si>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</si>
  <si>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</si>
  <si>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</si>
  <si>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</si>
  <si>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</si>
  <si>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</si>
  <si>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</si>
  <si>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</si>
  <si>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</si>
  <si>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</si>
  <si>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</si>
  <si>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</si>
  <si>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</si>
  <si>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</si>
  <si>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</si>
  <si>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</si>
  <si>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</si>
  <si>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</si>
  <si>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</si>
  <si>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</si>
  <si>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</si>
  <si>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</si>
  <si>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</si>
  <si>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</si>
  <si>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</si>
  <si>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</si>
  <si>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</si>
  <si>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</si>
  <si>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</si>
  <si>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</si>
  <si>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</si>
  <si>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</si>
  <si>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</si>
  <si>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</si>
  <si>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</si>
  <si>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</si>
  <si>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</si>
  <si>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</si>
  <si>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</si>
  <si>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</si>
  <si>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</si>
  <si>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</si>
  <si>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</si>
  <si>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</si>
  <si>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</si>
  <si>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</si>
  <si>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</si>
  <si>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</si>
  <si>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</si>
  <si>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</si>
  <si>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</si>
  <si>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</si>
  <si>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</si>
  <si>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</si>
  <si>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</si>
  <si>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</si>
  <si>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</si>
  <si>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</si>
  <si>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</si>
  <si>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</si>
  <si>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</si>
  <si>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</si>
  <si>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</si>
  <si>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</si>
  <si>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</si>
  <si>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</si>
  <si>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</si>
  <si>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</si>
  <si>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</si>
  <si>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</si>
  <si>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</si>
  <si>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</si>
  <si>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</si>
  <si>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</si>
  <si>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</si>
  <si>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</si>
  <si>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</si>
  <si>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</si>
  <si>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</si>
  <si>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</si>
  <si>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</si>
  <si>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</si>
  <si>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</si>
  <si>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</si>
  <si>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</si>
  <si>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</si>
  <si>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</si>
  <si>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</si>
  <si>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</si>
  <si>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</si>
  <si>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</si>
  <si>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</si>
  <si>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</si>
  <si>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</si>
  <si>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</si>
  <si>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</si>
  <si>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</si>
  <si>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</si>
  <si>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</si>
  <si>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</si>
  <si>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</si>
  <si>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</si>
  <si>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</si>
  <si>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</si>
  <si>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</si>
  <si>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</si>
  <si>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</si>
  <si>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</si>
  <si>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</si>
  <si>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</si>
  <si>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</si>
  <si>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</si>
  <si>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</si>
  <si>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</si>
  <si>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</si>
  <si>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</si>
  <si>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</si>
  <si>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</si>
  <si>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</si>
  <si>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</si>
  <si>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</si>
  <si>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</si>
  <si>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</si>
  <si>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</si>
  <si>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</si>
  <si>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</si>
  <si>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</si>
  <si>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</si>
  <si>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</si>
  <si>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</si>
  <si>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</si>
  <si>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</si>
  <si>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</si>
  <si>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</si>
  <si>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</si>
  <si>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</si>
  <si>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</si>
  <si>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</si>
  <si>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</si>
  <si>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</si>
  <si>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</si>
  <si>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</si>
  <si>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</si>
  <si>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</si>
  <si>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</si>
  <si>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</si>
  <si>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</si>
  <si>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</si>
  <si>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</si>
  <si>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</si>
  <si>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</si>
  <si>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</si>
  <si>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</si>
  <si>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</si>
  <si>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</si>
  <si>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</si>
  <si>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</si>
  <si>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</si>
  <si>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</si>
  <si>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</si>
  <si>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</si>
  <si>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</si>
  <si>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</si>
  <si>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</si>
  <si>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</si>
  <si>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</si>
  <si>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</si>
  <si>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</si>
  <si>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</si>
  <si>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</si>
  <si>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</si>
  <si>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</si>
  <si>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</si>
  <si>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</si>
  <si>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</si>
  <si>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</si>
  <si>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</si>
  <si>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</si>
  <si>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</si>
  <si>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</si>
  <si>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</si>
  <si>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</si>
  <si>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</si>
  <si>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</si>
  <si>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</si>
  <si>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</si>
  <si>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</si>
  <si>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</si>
  <si>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</si>
  <si>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</si>
  <si>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</si>
  <si>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</si>
  <si>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</si>
  <si>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</si>
  <si>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</si>
  <si>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</si>
  <si>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</si>
  <si>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</si>
  <si>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</si>
  <si>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</si>
  <si>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</si>
  <si>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</si>
  <si>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</si>
  <si>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</si>
  <si>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</si>
  <si>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</si>
  <si>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</si>
  <si>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</si>
  <si>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</si>
  <si>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</si>
  <si>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</si>
  <si>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</si>
  <si>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</si>
  <si>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</si>
  <si>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</si>
  <si>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</si>
  <si>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</si>
  <si>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</si>
  <si>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</si>
  <si>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</si>
  <si>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</si>
  <si>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</si>
  <si>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</si>
  <si>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</si>
  <si>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</si>
  <si>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</si>
  <si>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</si>
  <si>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</si>
  <si>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</si>
  <si>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</si>
  <si>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</si>
  <si>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</si>
  <si>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</si>
  <si>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</si>
  <si>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</si>
  <si>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</si>
  <si>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</si>
  <si>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</si>
  <si>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</si>
  <si>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</si>
  <si>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</si>
  <si>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</si>
  <si>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</si>
  <si>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</si>
  <si>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</si>
  <si>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</si>
  <si>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</si>
  <si>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</si>
  <si>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</si>
  <si>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</si>
  <si>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</si>
  <si>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</si>
  <si>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</si>
  <si>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</si>
  <si>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</si>
  <si>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</si>
  <si>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</si>
  <si>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</si>
  <si>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</si>
  <si>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</si>
  <si>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</si>
  <si>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</si>
  <si>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</si>
  <si>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</si>
  <si>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</si>
  <si>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</si>
  <si>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</si>
  <si>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</si>
  <si>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</si>
  <si>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</si>
  <si>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</si>
  <si>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</si>
  <si>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</si>
  <si>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</si>
  <si>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</si>
  <si>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</si>
  <si>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</si>
  <si>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</si>
  <si>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</si>
  <si>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</si>
  <si>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</si>
  <si>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</si>
  <si>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</si>
  <si>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</si>
  <si>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</si>
  <si>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</si>
  <si>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</si>
  <si>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</si>
  <si>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</si>
  <si>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</si>
  <si>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</si>
  <si>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</si>
  <si>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</si>
  <si>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</si>
  <si>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</si>
  <si>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</si>
  <si>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</si>
  <si>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</si>
  <si>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</si>
  <si>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</si>
  <si>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</si>
  <si>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</si>
  <si>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</si>
  <si>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</si>
  <si>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</si>
  <si>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</si>
  <si>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</si>
  <si>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</si>
  <si>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</si>
  <si>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</si>
  <si>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</si>
  <si>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</si>
  <si>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</si>
  <si>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</si>
  <si>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</si>
  <si>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</si>
  <si>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</si>
  <si>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</si>
  <si>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</si>
  <si>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</si>
  <si>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</si>
  <si>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</si>
  <si>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</si>
  <si>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</si>
  <si>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</si>
  <si>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</si>
  <si>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</si>
  <si>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</si>
  <si>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</si>
  <si>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</si>
  <si>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</si>
  <si>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</si>
  <si>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</si>
  <si>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</si>
  <si>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</si>
  <si>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</si>
  <si>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</si>
  <si>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</si>
  <si>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</si>
  <si>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</si>
  <si>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</si>
  <si>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</si>
  <si>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</si>
  <si>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</si>
  <si>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</si>
  <si>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</si>
  <si>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</si>
  <si>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</si>
  <si>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</si>
  <si>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</si>
  <si>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</si>
  <si>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</si>
  <si>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</si>
  <si>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</si>
  <si>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</si>
  <si>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</si>
  <si>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</si>
  <si>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</si>
  <si>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</si>
  <si>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</si>
  <si>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</si>
  <si>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</si>
  <si>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</si>
  <si>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</si>
  <si>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</si>
  <si>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</si>
  <si>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</si>
  <si>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</si>
  <si>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</si>
  <si>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</si>
  <si>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</si>
  <si>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</si>
  <si>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</si>
  <si>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</si>
  <si>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</si>
  <si>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</si>
  <si>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</si>
  <si>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</si>
  <si>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</si>
  <si>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</si>
  <si>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</si>
  <si>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</si>
  <si>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</si>
  <si>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</si>
  <si>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</si>
  <si>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</si>
  <si>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</si>
  <si>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</si>
  <si>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</si>
  <si>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</si>
  <si>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</si>
  <si>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</si>
  <si>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</si>
  <si>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</si>
  <si>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</si>
  <si>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</si>
  <si>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</si>
  <si>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</si>
  <si>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</si>
  <si>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</si>
  <si>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</si>
  <si>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</si>
  <si>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</si>
  <si>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</si>
  <si>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</si>
  <si>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</si>
  <si>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</si>
  <si>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</si>
  <si>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</si>
  <si>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</si>
  <si>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</si>
  <si>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</si>
  <si>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</si>
  <si>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</si>
  <si>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</si>
  <si>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</si>
  <si>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</si>
  <si>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</si>
  <si>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</si>
  <si>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</si>
  <si>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</si>
  <si>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</si>
  <si>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</si>
  <si>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</si>
  <si>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</si>
  <si>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</si>
  <si>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</si>
  <si>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</si>
  <si>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</si>
  <si>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</si>
  <si>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</si>
  <si>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</si>
  <si>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</si>
  <si>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</si>
  <si>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</si>
  <si>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</si>
  <si>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</si>
  <si>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</si>
  <si>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</si>
  <si>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</si>
  <si>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</si>
  <si>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</si>
  <si>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</si>
  <si>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</si>
  <si>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</si>
  <si>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</si>
  <si>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</si>
  <si>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</si>
  <si>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</si>
  <si>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</si>
  <si>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</si>
  <si>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</si>
  <si>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</si>
  <si>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</si>
  <si>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</si>
  <si>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</si>
  <si>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</si>
  <si>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</si>
  <si>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</si>
  <si>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</si>
  <si>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</si>
  <si>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</si>
  <si>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</si>
  <si>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</si>
  <si>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</si>
  <si>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</si>
  <si>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</si>
  <si>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</si>
  <si>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</si>
  <si>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</si>
  <si>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</si>
  <si>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</si>
  <si>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</si>
  <si>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</si>
  <si>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</si>
  <si>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</si>
  <si>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</si>
  <si>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</si>
  <si>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</si>
  <si>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</si>
  <si>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</si>
  <si>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</si>
  <si>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</si>
  <si>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</si>
  <si>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</si>
  <si>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</si>
  <si>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</si>
  <si>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</si>
  <si>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</si>
  <si>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</si>
  <si>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</si>
  <si>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</si>
  <si>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</si>
  <si>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</si>
  <si>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</si>
  <si>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</si>
  <si>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</si>
  <si>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</si>
  <si>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</si>
  <si>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</si>
  <si>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</si>
  <si>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</si>
  <si>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</si>
  <si>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</si>
  <si>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</si>
  <si>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</si>
  <si>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</si>
  <si>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</si>
  <si>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</si>
  <si>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</si>
  <si>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</si>
  <si>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</si>
  <si>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</si>
  <si>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</si>
  <si>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</si>
  <si>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</si>
  <si>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</si>
  <si>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</si>
  <si>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</si>
  <si>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</si>
  <si>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</si>
  <si>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</si>
  <si>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</si>
  <si>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</si>
  <si>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</si>
  <si>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</si>
  <si>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</si>
  <si>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</si>
  <si>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</si>
  <si>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</si>
  <si>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</si>
  <si>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</si>
  <si>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</si>
  <si>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</si>
  <si>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</si>
  <si>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</si>
  <si>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</si>
  <si>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</si>
  <si>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</si>
  <si>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</si>
  <si>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</si>
  <si>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</si>
  <si>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</si>
  <si>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</si>
  <si>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</si>
  <si>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</si>
  <si>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</si>
  <si>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</si>
  <si>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</si>
  <si>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</si>
  <si>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</si>
  <si>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</si>
  <si>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</si>
  <si>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</si>
  <si>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</si>
  <si>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</si>
  <si>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</si>
  <si>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</si>
  <si>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</si>
  <si>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</si>
  <si>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</si>
  <si>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</si>
  <si>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</si>
  <si>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</si>
  <si>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</si>
  <si>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</si>
  <si>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</si>
  <si>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</si>
  <si>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</si>
  <si>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</si>
  <si>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</si>
  <si>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</si>
  <si>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</si>
  <si>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</si>
  <si>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</si>
  <si>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</si>
  <si>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</si>
  <si>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</si>
  <si>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</si>
  <si>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</si>
  <si>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</si>
  <si>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</si>
  <si>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</si>
  <si>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</si>
  <si>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</si>
  <si>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</si>
  <si>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</si>
  <si>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</si>
  <si>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</si>
  <si>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</si>
  <si>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</si>
  <si>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</si>
  <si>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</si>
  <si>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</si>
  <si>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</si>
  <si>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</si>
  <si>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</si>
  <si>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</si>
  <si>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</si>
  <si>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</si>
  <si>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</si>
  <si>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</si>
  <si>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</si>
  <si>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</si>
  <si>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</si>
  <si>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</si>
  <si>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</si>
  <si>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</si>
  <si>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</si>
  <si>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</si>
  <si>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</si>
  <si>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</si>
  <si>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</si>
  <si>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</si>
  <si>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</si>
  <si>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</si>
  <si>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</si>
  <si>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</si>
  <si>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</si>
  <si>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</si>
  <si>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</si>
  <si>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</si>
  <si>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</si>
  <si>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</si>
  <si>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</si>
  <si>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</si>
  <si>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</si>
  <si>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</si>
  <si>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</si>
  <si>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</si>
  <si>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</si>
  <si>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</si>
  <si>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</si>
  <si>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</si>
  <si>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</si>
  <si>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</si>
  <si>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</si>
  <si>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</si>
  <si>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</si>
  <si>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</si>
  <si>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</si>
  <si>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</si>
  <si>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</si>
  <si>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</si>
  <si>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</si>
  <si>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</si>
  <si>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</si>
  <si>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</si>
  <si>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</si>
  <si>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</si>
  <si>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</si>
  <si>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</si>
  <si>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</si>
  <si>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</si>
  <si>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</si>
  <si>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</si>
  <si>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</si>
  <si>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</si>
  <si>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</si>
  <si>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</si>
  <si>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</si>
  <si>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</si>
  <si>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</si>
  <si>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</si>
  <si>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</si>
  <si>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</si>
  <si>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</si>
  <si>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</si>
  <si>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</si>
  <si>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</si>
  <si>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</si>
  <si>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</si>
  <si>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</si>
  <si>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</si>
  <si>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</si>
  <si>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</si>
  <si>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</si>
  <si>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</si>
  <si>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</si>
  <si>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</si>
  <si>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</si>
  <si>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</si>
  <si>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</si>
  <si>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</si>
  <si>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</si>
  <si>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</si>
  <si>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</si>
  <si>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</si>
  <si>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</si>
  <si>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</si>
  <si>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</si>
  <si>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</si>
  <si>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</si>
  <si>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</si>
  <si>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</si>
  <si>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</si>
  <si>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</si>
  <si>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</si>
  <si>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</si>
  <si>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</si>
  <si>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</si>
  <si>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</si>
  <si>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</si>
  <si>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</si>
  <si>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</si>
  <si>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</si>
  <si>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</si>
  <si>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</si>
  <si>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</si>
  <si>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</si>
  <si>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</si>
  <si>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</si>
  <si>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</si>
  <si>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</si>
  <si>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</si>
  <si>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</si>
  <si>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</si>
  <si>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</si>
  <si>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</si>
  <si>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</si>
  <si>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</si>
  <si>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</si>
  <si>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</si>
  <si>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</si>
  <si>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</si>
  <si>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</si>
  <si>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</si>
  <si>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</si>
  <si>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</si>
  <si>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</si>
  <si>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</si>
  <si>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</si>
  <si>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</si>
  <si>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</si>
  <si>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</si>
  <si>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</si>
  <si>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</si>
  <si>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</si>
  <si>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</si>
  <si>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</si>
  <si>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</si>
  <si>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</si>
  <si>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</si>
  <si>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</si>
  <si>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</si>
  <si>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</si>
  <si>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</si>
  <si>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</si>
  <si>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</si>
  <si>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</si>
  <si>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</si>
  <si>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</si>
  <si>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</si>
  <si>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</si>
  <si>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</si>
  <si>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</si>
  <si>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</si>
  <si>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</si>
  <si>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</si>
  <si>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</si>
  <si>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</si>
  <si>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</si>
  <si>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</si>
  <si>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</si>
  <si>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</si>
  <si>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</si>
  <si>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</si>
  <si>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</si>
  <si>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</si>
  <si>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</si>
  <si>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</si>
  <si>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</si>
  <si>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</si>
  <si>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</si>
  <si>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</si>
  <si>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</si>
  <si>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</si>
  <si>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</si>
  <si>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</si>
  <si>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</si>
  <si>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</si>
  <si>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</si>
  <si>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</si>
  <si>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</si>
  <si>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</si>
  <si>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</si>
  <si>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</si>
  <si>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</si>
  <si>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</si>
  <si>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</si>
  <si>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</si>
  <si>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</si>
  <si>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</si>
  <si>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</si>
  <si>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</si>
  <si>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</si>
  <si>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</si>
  <si>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</si>
  <si>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</si>
  <si>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</si>
  <si>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</si>
  <si>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</si>
  <si>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</si>
  <si>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</si>
  <si>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</si>
  <si>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</si>
  <si>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</si>
  <si>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</si>
  <si>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</si>
  <si>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</si>
  <si>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</si>
  <si>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</si>
  <si>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</si>
  <si>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</si>
  <si>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</si>
  <si>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</si>
  <si>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</si>
  <si>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</si>
  <si>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</si>
  <si>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</si>
  <si>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</si>
  <si>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</si>
  <si>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</si>
  <si>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</si>
  <si>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</si>
  <si>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</si>
  <si>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</si>
  <si>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</si>
  <si>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</si>
  <si>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</si>
  <si>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</si>
  <si>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</si>
  <si>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</si>
  <si>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</si>
  <si>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</si>
  <si>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</si>
  <si>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</si>
  <si>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</si>
  <si>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</si>
  <si>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</si>
  <si>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</si>
  <si>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</si>
  <si>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</si>
  <si>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</si>
  <si>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</si>
  <si>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</si>
  <si>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</si>
  <si>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</si>
  <si>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</si>
  <si>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</si>
  <si>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</si>
  <si>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</si>
  <si>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</si>
  <si>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</si>
  <si>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</si>
  <si>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</si>
  <si>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</si>
  <si>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</si>
  <si>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</si>
  <si>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</si>
  <si>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</si>
  <si>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</si>
  <si>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</si>
  <si>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</si>
  <si>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</si>
  <si>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</si>
  <si>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</si>
  <si>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</si>
  <si>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</si>
  <si>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</si>
  <si>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</si>
  <si>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</si>
  <si>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</si>
  <si>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</si>
  <si>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</si>
  <si>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</si>
  <si>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</si>
  <si>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</si>
  <si>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</si>
  <si>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</si>
  <si>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</si>
  <si>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</si>
  <si>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</si>
  <si>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</si>
  <si>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</si>
  <si>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</si>
  <si>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</si>
  <si>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</si>
  <si>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</si>
  <si>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</si>
  <si>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</si>
  <si>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</si>
  <si>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</si>
  <si>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</si>
  <si>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</si>
  <si>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</si>
  <si>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</si>
  <si>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</si>
  <si>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</si>
  <si>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</si>
  <si>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</si>
  <si>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</si>
  <si>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</si>
  <si>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</si>
  <si>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</si>
  <si>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</si>
  <si>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</si>
  <si>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</si>
  <si>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</si>
  <si>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</si>
  <si>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</si>
  <si>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</si>
  <si>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</si>
  <si>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</si>
  <si>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</si>
  <si>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</si>
  <si>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</si>
  <si>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</si>
  <si>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</si>
  <si>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</si>
  <si>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</si>
  <si>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</si>
  <si>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</si>
  <si>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</si>
  <si>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</si>
  <si>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</si>
  <si>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</si>
  <si>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</si>
  <si>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</si>
  <si>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</si>
  <si>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</si>
  <si>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</si>
  <si>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</si>
  <si>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</si>
  <si>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</si>
  <si>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</si>
  <si>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</si>
  <si>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</si>
  <si>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</si>
  <si>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</si>
  <si>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</si>
  <si>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</si>
  <si>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</si>
  <si>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</si>
  <si>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</si>
  <si>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</si>
  <si>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</si>
  <si>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</si>
  <si>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</si>
  <si>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</si>
  <si>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</si>
  <si>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</si>
  <si>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</si>
  <si>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</si>
  <si>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</si>
  <si>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</si>
  <si>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</si>
  <si>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</si>
  <si>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</si>
  <si>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</si>
  <si>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</si>
  <si>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</si>
  <si>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</si>
  <si>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</si>
  <si>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</si>
  <si>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</si>
  <si>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</si>
  <si>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</si>
  <si>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</si>
  <si>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</si>
  <si>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</si>
  <si>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</si>
  <si>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</si>
  <si>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</si>
  <si>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</si>
  <si>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</si>
  <si>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</si>
  <si>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</si>
  <si>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</si>
  <si>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</si>
  <si>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</si>
  <si>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</si>
  <si>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</si>
  <si>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</si>
  <si>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</si>
  <si>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</si>
  <si>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</si>
  <si>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</si>
  <si>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</si>
  <si>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</si>
  <si>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</si>
  <si>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</si>
  <si>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</si>
  <si>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</si>
  <si>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</si>
  <si>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</si>
  <si>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</si>
  <si>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</si>
  <si>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</si>
  <si>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</si>
  <si>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</si>
  <si>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</si>
  <si>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</si>
  <si>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</si>
  <si>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</si>
  <si>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</si>
  <si>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</si>
  <si>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</si>
  <si>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</si>
  <si>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</si>
  <si>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</si>
  <si>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</si>
  <si>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</si>
  <si>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</si>
  <si>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</si>
  <si>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</si>
  <si>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</si>
  <si>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</si>
  <si>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</si>
  <si>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</si>
  <si>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</si>
  <si>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</si>
  <si>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</si>
  <si>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</si>
  <si>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</si>
  <si>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</si>
  <si>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</si>
  <si>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</si>
  <si>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</si>
  <si>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</si>
  <si>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</si>
  <si>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</si>
  <si>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</si>
  <si>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</si>
  <si>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</si>
  <si>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</si>
  <si>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</si>
  <si>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</si>
  <si>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</si>
  <si>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</si>
  <si>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</si>
  <si>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</si>
  <si>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</si>
  <si>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</si>
  <si>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</si>
  <si>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</si>
  <si>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</si>
  <si>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</si>
  <si>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</si>
  <si>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</si>
  <si>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</si>
  <si>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</si>
  <si>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</si>
  <si>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</si>
  <si>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</si>
  <si>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</si>
  <si>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</si>
  <si>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</si>
  <si>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</si>
  <si>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</si>
  <si>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</si>
  <si>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</si>
  <si>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</si>
  <si>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</si>
  <si>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</si>
  <si>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</si>
  <si>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</si>
  <si>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</si>
  <si>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</si>
  <si>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</si>
  <si>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</si>
  <si>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</si>
  <si>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</si>
  <si>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</si>
  <si>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</si>
  <si>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</si>
  <si>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</si>
  <si>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</si>
  <si>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</si>
  <si>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</si>
  <si>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</si>
  <si>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</si>
  <si>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</si>
  <si>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</si>
  <si>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</si>
  <si>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</si>
  <si>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</si>
  <si>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</si>
  <si>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</si>
  <si>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</si>
  <si>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</si>
  <si>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</si>
  <si>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</si>
  <si>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</si>
  <si>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</si>
  <si>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</si>
  <si>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</si>
  <si>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</si>
  <si>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</si>
  <si>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</si>
  <si>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</si>
  <si>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</si>
  <si>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</si>
  <si>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</si>
  <si>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</si>
  <si>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</si>
  <si>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</si>
  <si>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</si>
  <si>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</si>
  <si>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</si>
  <si>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</si>
  <si>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</si>
  <si>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</si>
  <si>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</si>
  <si>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</si>
  <si>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</si>
  <si>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</si>
  <si>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</si>
  <si>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</si>
  <si>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</si>
  <si>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</si>
  <si>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</si>
  <si>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</si>
  <si>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</si>
  <si>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</si>
  <si>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</si>
  <si>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</si>
  <si>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</si>
  <si>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</si>
  <si>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</si>
  <si>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</si>
  <si>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</si>
  <si>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</si>
  <si>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</si>
  <si>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</si>
  <si>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</si>
  <si>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</si>
  <si>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</si>
  <si>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</si>
  <si>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</si>
  <si>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</si>
  <si>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</si>
  <si>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</si>
  <si>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</si>
  <si>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</si>
  <si>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</si>
  <si>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</si>
  <si>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</si>
  <si>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</si>
  <si>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</si>
  <si>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</si>
  <si>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</si>
  <si>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</si>
  <si>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</si>
  <si>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</si>
  <si>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</si>
  <si>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</si>
  <si>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</si>
  <si>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</si>
  <si>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</si>
  <si>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</si>
  <si>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</si>
  <si>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</si>
  <si>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</si>
  <si>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</si>
  <si>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</si>
  <si>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</si>
  <si>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</si>
  <si>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</si>
  <si>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</si>
  <si>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</si>
  <si>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</si>
  <si>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</si>
  <si>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</si>
  <si>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</si>
  <si>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</si>
  <si>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</si>
  <si>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</si>
  <si>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</si>
  <si>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</si>
  <si>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</si>
  <si>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</si>
  <si>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</si>
  <si>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</si>
  <si>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</si>
  <si>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</si>
  <si>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</si>
  <si>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</si>
  <si>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</si>
  <si>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</si>
  <si>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</si>
  <si>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</si>
  <si>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</si>
  <si>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</si>
  <si>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</si>
  <si>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</si>
  <si>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</si>
  <si>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</si>
  <si>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</si>
  <si>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</si>
  <si>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</si>
  <si>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</si>
  <si>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</si>
  <si>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</si>
  <si>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</si>
  <si>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</si>
  <si>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</si>
  <si>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</si>
  <si>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</si>
  <si>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</si>
  <si>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</si>
  <si>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</si>
  <si>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</si>
  <si>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</si>
  <si>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</si>
  <si>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</si>
  <si>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</si>
  <si>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</si>
  <si>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</si>
  <si>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</si>
  <si>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</si>
  <si>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</si>
  <si>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</si>
  <si>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</si>
  <si>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</si>
  <si>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</si>
  <si>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</si>
  <si>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</si>
  <si>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</si>
  <si>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</si>
  <si>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</si>
  <si>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</si>
  <si>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</si>
  <si>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</si>
  <si>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</si>
  <si>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</si>
  <si>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</si>
  <si>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</si>
  <si>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</si>
  <si>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</si>
  <si>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</si>
  <si>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</si>
  <si>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</si>
  <si>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</si>
  <si>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</si>
  <si>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</si>
  <si>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</si>
  <si>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</si>
  <si>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</si>
  <si>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</si>
  <si>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</si>
  <si>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</si>
  <si>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</si>
  <si>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</si>
  <si>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</si>
  <si>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</si>
  <si>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</si>
  <si>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</si>
  <si>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</si>
  <si>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</si>
  <si>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</si>
  <si>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</si>
  <si>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</si>
  <si>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</si>
  <si>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</si>
  <si>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</si>
  <si>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</si>
  <si>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</si>
  <si>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</si>
  <si>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</si>
  <si>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</si>
  <si>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</si>
  <si>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</si>
  <si>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</si>
  <si>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</si>
  <si>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</si>
  <si>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</si>
  <si>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</si>
  <si>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</si>
  <si>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</si>
  <si>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</si>
  <si>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</si>
  <si>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</si>
  <si>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</si>
  <si>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</si>
  <si>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</si>
  <si>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</si>
  <si>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</si>
  <si>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</si>
  <si>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</si>
  <si>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</si>
  <si>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</si>
  <si>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</si>
  <si>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</si>
  <si>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</si>
  <si>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</si>
  <si>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</si>
  <si>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</si>
  <si>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</si>
  <si>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</si>
  <si>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</si>
  <si>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</si>
  <si>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</si>
  <si>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</si>
  <si>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</si>
  <si>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</si>
  <si>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</si>
  <si>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</si>
  <si>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</si>
  <si>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</si>
  <si>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</si>
  <si>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</si>
  <si>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</si>
  <si>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</si>
  <si>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</si>
  <si>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</si>
  <si>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</si>
  <si>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</si>
  <si>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</si>
  <si>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</si>
  <si>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</si>
  <si>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</si>
  <si>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</si>
  <si>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</si>
  <si>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</si>
  <si>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</si>
  <si>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</si>
  <si>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</si>
  <si>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</si>
  <si>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</si>
  <si>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</si>
  <si>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</si>
  <si>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</si>
  <si>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</si>
  <si>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</si>
  <si>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</si>
  <si>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</si>
  <si>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</si>
  <si>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</si>
  <si>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</si>
  <si>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</si>
  <si>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</si>
  <si>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</si>
  <si>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</si>
  <si>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</si>
  <si>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</si>
  <si>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</si>
  <si>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</si>
  <si>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</si>
  <si>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</si>
  <si>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</si>
  <si>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</si>
  <si>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</si>
  <si>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</si>
  <si>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</si>
  <si>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</si>
  <si>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</si>
  <si>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</si>
  <si>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</si>
  <si>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</si>
  <si>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</si>
  <si>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</si>
  <si>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</si>
  <si>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</si>
  <si>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</si>
  <si>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</si>
  <si>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</si>
  <si>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</si>
  <si>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</si>
  <si>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</si>
  <si>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</si>
  <si>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</si>
  <si>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</si>
  <si>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</si>
  <si>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</si>
  <si>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</si>
  <si>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</si>
  <si>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</si>
  <si>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</si>
  <si>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</si>
  <si>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</si>
  <si>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</si>
  <si>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</si>
  <si>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</si>
  <si>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</si>
  <si>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</si>
  <si>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</si>
  <si>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</si>
  <si>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</si>
  <si>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</si>
  <si>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</si>
  <si>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</si>
  <si>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</si>
  <si>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</si>
  <si>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</si>
  <si>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</si>
  <si>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</si>
  <si>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</si>
  <si>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</si>
  <si>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</si>
  <si>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</si>
  <si>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</si>
  <si>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</si>
  <si>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</si>
  <si>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</si>
  <si>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</si>
  <si>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</si>
  <si>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</si>
  <si>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</si>
  <si>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</si>
  <si>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</si>
  <si>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</si>
  <si>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</si>
  <si>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</si>
  <si>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</si>
  <si>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</si>
  <si>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</si>
  <si>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</si>
  <si>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</si>
  <si>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</si>
  <si>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</si>
  <si>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</si>
  <si>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</si>
  <si>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</si>
  <si>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</si>
  <si>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</si>
  <si>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</si>
  <si>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</si>
  <si>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</si>
  <si>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</si>
  <si>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</si>
  <si>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</si>
  <si>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</si>
  <si>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</si>
  <si>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</si>
  <si>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</si>
  <si>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</si>
  <si>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</si>
  <si>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</si>
  <si>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</si>
  <si>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</si>
  <si>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</si>
  <si>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</si>
  <si>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</si>
  <si>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</si>
  <si>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</si>
  <si>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</si>
  <si>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</si>
  <si>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</si>
  <si>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</si>
  <si>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</si>
  <si>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</si>
  <si>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</si>
  <si>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</si>
  <si>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</si>
  <si>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</si>
  <si>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</si>
  <si>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</si>
  <si>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</si>
  <si>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</si>
  <si>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</si>
  <si>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</si>
  <si>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</si>
  <si>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</si>
  <si>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</si>
  <si>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</si>
  <si>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</si>
  <si>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</si>
  <si>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</si>
  <si>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</si>
  <si>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</si>
  <si>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</si>
  <si>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</si>
  <si>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</si>
  <si>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</si>
  <si>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</si>
  <si>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</si>
  <si>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</si>
  <si>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</si>
  <si>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</si>
  <si>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</si>
  <si>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</si>
  <si>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</si>
  <si>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</si>
  <si>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</si>
  <si>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</si>
  <si>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</si>
  <si>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</si>
  <si>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</si>
  <si>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</si>
  <si>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</si>
  <si>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</si>
  <si>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</si>
  <si>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</si>
  <si>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</si>
  <si>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</si>
  <si>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</si>
  <si>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</si>
  <si>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</si>
  <si>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</si>
  <si>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</si>
  <si>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</si>
  <si>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</si>
  <si>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</si>
  <si>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</si>
  <si>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</si>
  <si>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</si>
  <si>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</si>
  <si>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</si>
  <si>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</si>
  <si>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</si>
  <si>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</si>
  <si>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</si>
  <si>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</si>
  <si>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</si>
  <si>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</si>
  <si>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</si>
  <si>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</si>
  <si>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</si>
  <si>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</si>
  <si>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</si>
  <si>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</si>
  <si>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</si>
  <si>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</si>
  <si>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</si>
  <si>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</si>
  <si>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</si>
  <si>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</si>
  <si>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</si>
  <si>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</si>
  <si>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</si>
  <si>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</si>
  <si>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</si>
  <si>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</si>
  <si>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</si>
  <si>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</si>
  <si>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</si>
  <si>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</si>
  <si>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</si>
  <si>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</si>
  <si>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</si>
  <si>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</si>
  <si>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</si>
  <si>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</si>
  <si>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</si>
  <si>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</si>
  <si>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</si>
  <si>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</si>
  <si>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</si>
  <si>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</si>
  <si>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</si>
  <si>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</si>
  <si>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</si>
  <si>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</si>
  <si>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</si>
  <si>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</si>
  <si>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</si>
  <si>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</si>
  <si>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</si>
  <si>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</si>
  <si>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</si>
  <si>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</si>
  <si>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</si>
  <si>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</si>
  <si>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</si>
  <si>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</si>
  <si>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</si>
  <si>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</si>
  <si>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</si>
  <si>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</si>
  <si>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</si>
  <si>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</si>
  <si>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</si>
  <si>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</si>
  <si>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</si>
  <si>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</si>
  <si>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</si>
  <si>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</si>
  <si>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</si>
  <si>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</si>
  <si>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</si>
  <si>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</si>
  <si>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</si>
  <si>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</si>
  <si>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</si>
  <si>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</si>
  <si>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</si>
  <si>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</si>
  <si>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</si>
  <si>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</si>
  <si>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</si>
  <si>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</si>
  <si>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</si>
  <si>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</si>
  <si>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</si>
  <si>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</si>
  <si>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</si>
  <si>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</si>
  <si>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</si>
  <si>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</si>
  <si>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</si>
  <si>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</si>
  <si>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</si>
  <si>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</si>
  <si>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</si>
  <si>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</si>
  <si>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</si>
  <si>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</si>
  <si>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</si>
  <si>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</si>
  <si>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</si>
  <si>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</si>
  <si>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</si>
  <si>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</si>
  <si>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</si>
  <si>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</si>
  <si>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</si>
  <si>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</si>
  <si>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</si>
  <si>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</si>
  <si>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</si>
  <si>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</si>
  <si>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</si>
  <si>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</si>
  <si>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</si>
  <si>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</si>
  <si>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</si>
  <si>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</si>
  <si>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</si>
  <si>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</si>
  <si>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</si>
  <si>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</si>
  <si>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</si>
  <si>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</si>
  <si>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</si>
  <si>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</si>
  <si>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</si>
  <si>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</si>
  <si>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</si>
  <si>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</si>
  <si>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</si>
  <si>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</si>
  <si>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</si>
  <si>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</si>
  <si>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</si>
  <si>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</si>
  <si>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</si>
  <si>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</si>
  <si>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</si>
  <si>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</si>
  <si>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</si>
  <si>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</si>
  <si>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</si>
  <si>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</si>
  <si>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</si>
  <si>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</si>
  <si>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</si>
  <si>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</si>
  <si>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</si>
  <si>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</si>
  <si>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</si>
  <si>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</si>
  <si>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</si>
  <si>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</si>
  <si>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</si>
  <si>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</si>
  <si>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</si>
  <si>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</si>
  <si>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</si>
  <si>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</si>
  <si>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</si>
  <si>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</si>
  <si>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</si>
  <si>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</si>
  <si>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</si>
  <si>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</si>
  <si>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</si>
  <si>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</si>
  <si>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</si>
  <si>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</si>
  <si>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</si>
  <si>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</si>
  <si>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</si>
  <si>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</si>
  <si>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</si>
  <si>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</si>
  <si>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</si>
  <si>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</si>
  <si>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</si>
  <si>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</si>
  <si>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</si>
  <si>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</si>
  <si>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</si>
  <si>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</si>
  <si>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</si>
  <si>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</si>
  <si>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</si>
  <si>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</si>
  <si>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</si>
  <si>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</si>
  <si>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</si>
  <si>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</si>
  <si>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</si>
  <si>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</si>
  <si>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</si>
  <si>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</si>
  <si>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</si>
  <si>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</si>
  <si>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</si>
  <si>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</si>
  <si>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</si>
  <si>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</si>
  <si>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</si>
  <si>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</si>
  <si>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</si>
  <si>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</si>
  <si>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</si>
  <si>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</si>
  <si>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</si>
  <si>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</si>
  <si>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</si>
  <si>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</si>
  <si>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</si>
  <si>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</si>
  <si>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</si>
  <si>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</si>
  <si>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</si>
  <si>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</si>
  <si>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</si>
  <si>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</si>
  <si>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</si>
  <si>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</si>
  <si>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</si>
  <si>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</si>
  <si>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</si>
  <si>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</si>
  <si>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</si>
  <si>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</si>
  <si>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</si>
  <si>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</si>
  <si>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</si>
  <si>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</si>
  <si>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</si>
  <si>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</si>
  <si>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</si>
  <si>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</si>
  <si>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</si>
  <si>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</si>
  <si>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</si>
  <si>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</si>
  <si>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</si>
  <si>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</si>
  <si>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</si>
  <si>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</si>
  <si>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</si>
  <si>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</si>
  <si>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</si>
  <si>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</si>
  <si>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</si>
  <si>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</si>
  <si>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</si>
  <si>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</si>
  <si>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</si>
  <si>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</si>
  <si>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</si>
  <si>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</si>
  <si>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</si>
  <si>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</si>
  <si>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</si>
  <si>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</si>
  <si>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</si>
  <si>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</si>
  <si>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</si>
  <si>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</si>
  <si>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</si>
  <si>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</si>
  <si>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</si>
  <si>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</si>
  <si>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</si>
  <si>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</si>
  <si>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</si>
  <si>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</si>
  <si>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</si>
  <si>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</si>
  <si>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</si>
  <si>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</si>
  <si>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</si>
  <si>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</si>
  <si>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</si>
  <si>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</si>
  <si>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</si>
  <si>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</si>
  <si>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</si>
  <si>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</si>
  <si>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</si>
  <si>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</si>
  <si>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</si>
  <si>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</si>
  <si>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</si>
  <si>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</si>
  <si>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</si>
  <si>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</si>
  <si>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</si>
  <si>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</si>
  <si>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</si>
  <si>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</si>
  <si>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</si>
  <si>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</si>
  <si>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</si>
  <si>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</si>
  <si>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</si>
  <si>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</si>
  <si>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</si>
  <si>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</si>
  <si>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</si>
  <si>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</si>
  <si>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</si>
  <si>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</si>
  <si>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</si>
  <si>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</si>
  <si>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</si>
  <si>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</si>
  <si>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</si>
  <si>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</si>
  <si>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</si>
  <si>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</si>
  <si>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</si>
  <si>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</si>
  <si>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</si>
  <si>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</si>
  <si>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</si>
  <si>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</si>
  <si>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</si>
  <si>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</si>
  <si>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</si>
  <si>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</si>
  <si>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</si>
  <si>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</si>
  <si>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</si>
  <si>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</si>
  <si>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</si>
  <si>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</si>
  <si>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</si>
  <si>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</si>
  <si>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</si>
  <si>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</si>
  <si>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</si>
  <si>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</si>
  <si>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</si>
  <si>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</si>
  <si>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</si>
  <si>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</si>
  <si>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</si>
  <si>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</si>
  <si>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</si>
  <si>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</si>
  <si>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</si>
  <si>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</si>
  <si>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</si>
  <si>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</si>
  <si>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</si>
  <si>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</si>
  <si>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</si>
  <si>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</si>
  <si>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</si>
  <si>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</si>
  <si>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</si>
  <si>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</si>
  <si>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</si>
  <si>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</si>
  <si>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</si>
  <si>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</si>
  <si>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</si>
  <si>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</si>
  <si>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</si>
  <si>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</si>
  <si>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</si>
  <si>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</si>
  <si>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</si>
  <si>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</si>
  <si>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</si>
  <si>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</si>
  <si>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</si>
  <si>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</si>
  <si>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</si>
  <si>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</si>
  <si>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</si>
  <si>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</si>
  <si>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</si>
  <si>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</si>
  <si>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</si>
  <si>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</si>
  <si>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</si>
  <si>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</si>
  <si>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</si>
  <si>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</si>
  <si>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</si>
  <si>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</si>
  <si>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</si>
  <si>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</si>
  <si>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</si>
  <si>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</si>
  <si>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</si>
  <si>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</si>
  <si>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</si>
  <si>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</si>
  <si>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</si>
  <si>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</si>
  <si>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</si>
  <si>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</si>
  <si>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</si>
  <si>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</si>
  <si>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</si>
  <si>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</si>
  <si>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</si>
  <si>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</si>
  <si>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</si>
  <si>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</si>
  <si>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</si>
  <si>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</si>
  <si>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</si>
  <si>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</si>
  <si>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</si>
  <si>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</si>
  <si>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</si>
  <si>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</si>
  <si>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</si>
  <si>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</si>
  <si>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</si>
  <si>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</si>
  <si>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</si>
  <si>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</si>
  <si>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</si>
  <si>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</si>
  <si>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</si>
  <si>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</si>
  <si>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</si>
  <si>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</si>
  <si>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</si>
  <si>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</si>
  <si>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</si>
  <si>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</si>
  <si>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</si>
  <si>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</si>
  <si>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</si>
  <si>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</si>
  <si>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</si>
  <si>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</si>
  <si>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</si>
  <si>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</si>
  <si>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</si>
  <si>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</si>
  <si>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</si>
  <si>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</si>
  <si>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</si>
  <si>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</si>
  <si>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</si>
  <si>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</si>
  <si>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</si>
  <si>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</si>
  <si>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</si>
  <si>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</si>
  <si>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</si>
  <si>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</si>
  <si>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</si>
  <si>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</si>
  <si>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</si>
  <si>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</si>
  <si>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</si>
  <si>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</si>
  <si>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</si>
  <si>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</si>
  <si>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</si>
  <si>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</si>
  <si>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</si>
  <si>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</si>
  <si>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</si>
  <si>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</si>
  <si>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</si>
  <si>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</si>
  <si>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</si>
  <si>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</si>
  <si>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</si>
  <si>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</si>
  <si>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</si>
  <si>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</si>
  <si>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</si>
  <si>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</si>
  <si>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</si>
  <si>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</si>
  <si>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</si>
  <si>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</si>
  <si>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</si>
  <si>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</si>
  <si>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</si>
  <si>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</si>
  <si>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</si>
  <si>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</si>
  <si>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</si>
  <si>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</si>
  <si>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</si>
  <si>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</si>
  <si>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</si>
  <si>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</si>
  <si>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</si>
  <si>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</si>
  <si>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</si>
  <si>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</si>
  <si>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</si>
  <si>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</si>
  <si>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</si>
  <si>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</si>
  <si>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</si>
  <si>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</si>
  <si>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</si>
  <si>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</si>
  <si>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</si>
  <si>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</si>
  <si>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</si>
  <si>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</si>
  <si>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</si>
  <si>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</si>
  <si>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</si>
  <si>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</si>
  <si>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</si>
  <si>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</si>
  <si>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</si>
  <si>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</si>
  <si>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</si>
  <si>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</si>
  <si>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</si>
  <si>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</si>
  <si>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</si>
  <si>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</si>
  <si>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</si>
  <si>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</si>
  <si>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</si>
  <si>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</si>
  <si>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</si>
  <si>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</si>
  <si>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</si>
  <si>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</si>
  <si>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</si>
  <si>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</si>
  <si>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</si>
  <si>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</si>
  <si>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</si>
  <si>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</si>
  <si>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</si>
  <si>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</si>
  <si>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</si>
  <si>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</si>
  <si>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</si>
  <si>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</si>
  <si>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</si>
  <si>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</si>
  <si>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</si>
  <si>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</si>
  <si>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</si>
  <si>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</si>
  <si>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</si>
  <si>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</si>
  <si>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</si>
  <si>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</si>
  <si>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</si>
  <si>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</si>
  <si>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</si>
  <si>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</si>
  <si>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</si>
  <si>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</si>
  <si>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</si>
  <si>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</si>
  <si>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</si>
  <si>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</si>
  <si>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</si>
  <si>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</si>
  <si>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</si>
  <si>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</si>
  <si>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</si>
  <si>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</si>
  <si>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</si>
  <si>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</si>
  <si>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</si>
  <si>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</si>
  <si>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</si>
  <si>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</si>
  <si>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</si>
  <si>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</si>
  <si>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</si>
  <si>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</si>
  <si>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</si>
  <si>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</si>
  <si>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</si>
  <si>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</si>
  <si>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</si>
  <si>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</si>
  <si>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</si>
  <si>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</si>
  <si>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</si>
  <si>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</si>
  <si>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</si>
  <si>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</si>
  <si>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</si>
  <si>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</si>
  <si>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</si>
  <si>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</si>
  <si>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</si>
  <si>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</si>
  <si>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</si>
  <si>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</si>
  <si>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</si>
  <si>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</si>
  <si>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</si>
  <si>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</si>
  <si>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</si>
  <si>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</si>
  <si>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</si>
  <si>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</si>
  <si>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</si>
  <si>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</si>
  <si>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</si>
  <si>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</si>
  <si>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</si>
  <si>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</si>
  <si>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</si>
  <si>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</si>
  <si>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</si>
  <si>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</si>
  <si>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</si>
  <si>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</si>
  <si>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</si>
  <si>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</si>
  <si>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</si>
  <si>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</si>
  <si>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</si>
  <si>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</si>
  <si>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</si>
  <si>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</si>
  <si>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</si>
  <si>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</si>
  <si>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</si>
  <si>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</si>
  <si>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</si>
  <si>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</si>
  <si>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</si>
  <si>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</si>
  <si>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</si>
  <si>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</si>
  <si>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</si>
  <si>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</si>
  <si>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</si>
  <si>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</si>
  <si>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</si>
  <si>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</si>
  <si>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</si>
  <si>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</si>
  <si>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</si>
  <si>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</si>
  <si>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</si>
  <si>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</si>
  <si>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</si>
  <si>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</si>
  <si>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</si>
  <si>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</si>
  <si>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</si>
  <si>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</si>
  <si>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</si>
  <si>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</si>
  <si>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</si>
  <si>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</si>
  <si>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</si>
  <si>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</si>
  <si>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</si>
  <si>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</si>
  <si>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</si>
  <si>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</si>
  <si>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</si>
  <si>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</si>
  <si>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</si>
  <si>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</si>
  <si>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</si>
  <si>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</si>
  <si>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</si>
  <si>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</si>
  <si>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</si>
  <si>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</si>
  <si>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</si>
  <si>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</si>
  <si>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</si>
  <si>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</si>
  <si>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</si>
  <si>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</si>
  <si>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</si>
  <si>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</si>
  <si>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</si>
  <si>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</si>
  <si>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</si>
  <si>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</si>
  <si>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</si>
  <si>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</si>
  <si>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</si>
  <si>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</si>
  <si>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</si>
  <si>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</si>
  <si>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</si>
  <si>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</si>
  <si>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</si>
  <si>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</si>
  <si>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</si>
  <si>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</si>
  <si>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</si>
  <si>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</si>
  <si>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</si>
  <si>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</si>
  <si>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</si>
  <si>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</si>
  <si>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</si>
  <si>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</si>
  <si>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</si>
  <si>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</si>
  <si>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</si>
  <si>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</si>
  <si>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</si>
  <si>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</si>
  <si>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</si>
  <si>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</si>
  <si>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</si>
  <si>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</si>
  <si>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</si>
  <si>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</si>
  <si>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</si>
  <si>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</si>
  <si>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</si>
  <si>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</si>
  <si>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</si>
  <si>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</si>
  <si>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</si>
  <si>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</si>
  <si>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</si>
  <si>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</si>
  <si>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</si>
  <si>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</si>
  <si>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</si>
  <si>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</si>
  <si>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</si>
  <si>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</si>
  <si>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</si>
  <si>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</si>
  <si>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</si>
  <si>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</si>
  <si>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</si>
  <si>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</si>
  <si>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</si>
  <si>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</si>
  <si>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</si>
  <si>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</si>
  <si>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</si>
  <si>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</si>
  <si>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</si>
  <si>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</si>
  <si>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</si>
  <si>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</si>
  <si>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</si>
  <si>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</si>
  <si>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</si>
  <si>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</si>
  <si>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</si>
  <si>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</si>
  <si>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</si>
  <si>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</si>
  <si>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</si>
  <si>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</si>
  <si>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</si>
  <si>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</si>
  <si>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</si>
  <si>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</si>
  <si>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</si>
  <si>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</si>
  <si>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</si>
  <si>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</si>
  <si>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</si>
  <si>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</si>
  <si>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</si>
  <si>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</si>
  <si>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</si>
  <si>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</si>
  <si>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</si>
  <si>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</si>
  <si>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</si>
  <si>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</si>
  <si>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</si>
  <si>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</si>
  <si>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</si>
  <si>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</si>
  <si>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</si>
  <si>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</si>
  <si>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</si>
  <si>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</si>
  <si>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</si>
  <si>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</si>
  <si>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</si>
  <si>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</si>
  <si>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</si>
  <si>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</si>
  <si>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</si>
  <si>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</si>
  <si>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</si>
  <si>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</si>
  <si>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</si>
  <si>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</si>
  <si>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</si>
  <si>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</si>
  <si>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</si>
  <si>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</si>
  <si>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</si>
  <si>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</si>
  <si>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</si>
  <si>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</si>
  <si>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</si>
  <si>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</si>
  <si>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</si>
  <si>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</si>
  <si>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</si>
  <si>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</si>
  <si>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</si>
  <si>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</si>
  <si>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</si>
  <si>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</si>
  <si>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</si>
  <si>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</si>
  <si>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</si>
  <si>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</si>
  <si>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</si>
  <si>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</si>
  <si>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</si>
  <si>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</si>
  <si>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</si>
  <si>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</si>
  <si>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</si>
  <si>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</si>
  <si>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</si>
  <si>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</si>
  <si>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</si>
  <si>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</si>
  <si>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</si>
  <si>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</si>
  <si>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</si>
  <si>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</si>
  <si>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</si>
  <si>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</si>
  <si>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</si>
  <si>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</si>
  <si>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</si>
  <si>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</si>
  <si>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</si>
  <si>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</si>
  <si>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</si>
  <si>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</si>
  <si>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</si>
  <si>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</si>
  <si>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</si>
  <si>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</si>
  <si>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</si>
  <si>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</si>
  <si>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</si>
  <si>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</si>
  <si>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</si>
  <si>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</si>
  <si>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</si>
  <si>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</si>
  <si>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</si>
  <si>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</si>
  <si>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</si>
  <si>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</si>
  <si>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</si>
  <si>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</si>
  <si>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</si>
  <si>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</si>
  <si>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</si>
  <si>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</si>
  <si>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</si>
  <si>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</si>
  <si>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</si>
  <si>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</si>
  <si>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</si>
  <si>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</si>
  <si>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</si>
  <si>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</si>
  <si>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</si>
  <si>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</si>
  <si>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</si>
  <si>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</si>
  <si>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</si>
  <si>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</si>
  <si>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</si>
  <si>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</si>
  <si>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</si>
  <si>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</si>
  <si>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</si>
  <si>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</si>
  <si>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</si>
  <si>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</si>
  <si>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</si>
  <si>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</si>
  <si>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</si>
  <si>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</si>
  <si>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</si>
  <si>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</si>
  <si>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</si>
  <si>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</si>
  <si>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</si>
  <si>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</si>
  <si>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</si>
  <si>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</si>
  <si>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</si>
  <si>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</si>
  <si>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</si>
  <si>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</si>
  <si>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</si>
  <si>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</si>
  <si>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</si>
  <si>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</si>
  <si>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</si>
  <si>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</si>
  <si>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</si>
  <si>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</si>
  <si>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</si>
  <si>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</si>
  <si>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</si>
  <si>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</si>
  <si>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</si>
  <si>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</si>
  <si>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</si>
  <si>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</si>
  <si>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</si>
  <si>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</si>
  <si>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</si>
  <si>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</si>
  <si>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</si>
  <si>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</si>
  <si>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</si>
  <si>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</si>
  <si>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</si>
  <si>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</si>
  <si>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</si>
  <si>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</si>
  <si>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</si>
  <si>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</si>
  <si>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</si>
  <si>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</si>
  <si>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</si>
  <si>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</si>
  <si>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</si>
  <si>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</si>
  <si>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</si>
  <si>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</si>
  <si>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</si>
  <si>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</si>
  <si>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</si>
  <si>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</si>
  <si>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</si>
  <si>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</si>
  <si>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</si>
  <si>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</si>
  <si>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</si>
  <si>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</si>
  <si>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</si>
  <si>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</si>
  <si>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</si>
  <si>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</si>
  <si>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</si>
  <si>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</si>
  <si>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</si>
  <si>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</si>
  <si>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</si>
  <si>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</si>
  <si>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</si>
  <si>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</si>
  <si>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</si>
  <si>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</si>
  <si>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</si>
  <si>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</si>
  <si>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</si>
  <si>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</si>
  <si>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</si>
  <si>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</si>
  <si>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</si>
  <si>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</si>
  <si>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</si>
  <si>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</si>
  <si>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</si>
  <si>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</si>
  <si>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</si>
  <si>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</si>
  <si>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</si>
  <si>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</si>
  <si>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</si>
  <si>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</si>
  <si>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</si>
  <si>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</si>
  <si>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</si>
  <si>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</si>
  <si>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</si>
  <si>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</si>
  <si>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</si>
  <si>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</si>
  <si>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</si>
  <si>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</si>
  <si>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</si>
  <si>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</si>
  <si>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</si>
  <si>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</si>
  <si>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</si>
  <si>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</si>
  <si>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</si>
  <si>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</si>
  <si>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</si>
  <si>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</si>
  <si>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</si>
  <si>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</si>
  <si>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</si>
  <si>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</si>
  <si>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</si>
  <si>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</si>
  <si>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</si>
  <si>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</si>
  <si>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</si>
  <si>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</si>
  <si>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</si>
  <si>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</si>
  <si>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</si>
  <si>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</si>
  <si>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</si>
  <si>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</si>
  <si>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</si>
  <si>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</si>
  <si>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</si>
  <si>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</si>
  <si>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</si>
  <si>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</si>
  <si>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</si>
  <si>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</si>
  <si>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</si>
  <si>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</si>
  <si>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</si>
  <si>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</si>
  <si>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</si>
  <si>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</si>
  <si>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</si>
  <si>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</si>
  <si>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</si>
  <si>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</si>
  <si>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</si>
  <si>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</si>
  <si>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</si>
  <si>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</si>
  <si>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</si>
  <si>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</si>
  <si>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</si>
  <si>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</si>
  <si>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</si>
  <si>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</si>
  <si>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</si>
  <si>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</si>
  <si>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</si>
  <si>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</si>
  <si>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</si>
  <si>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</si>
  <si>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</si>
  <si>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</si>
  <si>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</si>
  <si>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</si>
  <si>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</si>
  <si>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</si>
  <si>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</si>
  <si>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</si>
  <si>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</si>
  <si>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</si>
  <si>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</si>
  <si>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</si>
  <si>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</si>
  <si>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</si>
  <si>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</si>
  <si>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</si>
  <si>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</si>
  <si>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</si>
  <si>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</si>
  <si>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</si>
  <si>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</si>
  <si>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</si>
  <si>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</si>
  <si>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</si>
  <si>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</si>
  <si>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</si>
  <si>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</si>
  <si>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</si>
  <si>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</si>
  <si>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</si>
  <si>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</si>
  <si>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</si>
  <si>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</si>
  <si>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</si>
  <si>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</si>
  <si>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</si>
  <si>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</si>
  <si>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</si>
  <si>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</si>
  <si>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</si>
  <si>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</si>
  <si>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</si>
  <si>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</si>
  <si>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</si>
  <si>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</si>
  <si>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</si>
  <si>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</si>
  <si>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</si>
  <si>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</si>
  <si>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</si>
  <si>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</si>
  <si>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</si>
  <si>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</si>
  <si>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</si>
  <si>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</si>
  <si>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</si>
  <si>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</si>
  <si>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</si>
  <si>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</si>
  <si>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</si>
  <si>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</si>
  <si>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</si>
  <si>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</si>
  <si>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</si>
  <si>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</si>
  <si>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</si>
  <si>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</si>
  <si>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</si>
  <si>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</si>
  <si>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</si>
  <si>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</si>
  <si>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</si>
  <si>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</si>
  <si>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</si>
  <si>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</si>
  <si>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</si>
  <si>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</si>
  <si>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</si>
  <si>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</si>
  <si>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</si>
  <si>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</si>
  <si>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</si>
  <si>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</si>
  <si>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</si>
  <si>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</si>
  <si>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</si>
  <si>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</si>
  <si>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</si>
  <si>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</si>
  <si>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</si>
  <si>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</si>
  <si>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</si>
  <si>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</si>
  <si>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</si>
  <si>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</si>
  <si>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</si>
  <si>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</si>
  <si>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</si>
  <si>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</si>
  <si>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</si>
  <si>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</si>
  <si>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</si>
  <si>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</si>
  <si>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</si>
  <si>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</si>
  <si>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</si>
  <si>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</si>
  <si>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</si>
  <si>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</si>
  <si>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</si>
  <si>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</si>
  <si>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</si>
  <si>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</si>
  <si>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</si>
  <si>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</si>
  <si>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</si>
  <si>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</si>
  <si>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</si>
  <si>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</si>
  <si>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</si>
  <si>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</si>
  <si>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</si>
  <si>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</si>
  <si>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</si>
  <si>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</si>
  <si>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</si>
  <si>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</si>
  <si>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</si>
  <si>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</si>
  <si>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</si>
  <si>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</si>
  <si>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</si>
  <si>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</si>
  <si>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</si>
  <si>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</si>
  <si>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</si>
  <si>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</si>
  <si>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</si>
  <si>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</si>
  <si>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</si>
  <si>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</si>
  <si>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</si>
  <si>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</si>
  <si>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</si>
  <si>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</si>
  <si>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</si>
  <si>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</si>
  <si>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</si>
  <si>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</si>
  <si>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</si>
  <si>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</si>
  <si>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</si>
  <si>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</si>
  <si>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</si>
  <si>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</si>
  <si>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</si>
  <si>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</si>
  <si>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</si>
  <si>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</si>
  <si>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</si>
  <si>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</si>
  <si>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</si>
  <si>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</si>
  <si>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</si>
  <si>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</si>
  <si>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</si>
  <si>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</si>
  <si>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</si>
  <si>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</si>
  <si>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</si>
  <si>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</si>
  <si>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</si>
  <si>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</si>
  <si>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</si>
  <si>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</si>
  <si>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</si>
  <si>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</si>
  <si>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</si>
  <si>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</si>
  <si>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</si>
  <si>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</si>
  <si>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</si>
  <si>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</si>
  <si>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</si>
  <si>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</si>
  <si>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</si>
  <si>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</si>
  <si>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</si>
  <si>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</si>
  <si>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</si>
  <si>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</si>
  <si>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</si>
  <si>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</si>
  <si>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</si>
  <si>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</si>
  <si>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</si>
  <si>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</si>
  <si>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</si>
  <si>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</si>
  <si>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</si>
  <si>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</si>
  <si>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</si>
  <si>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</si>
  <si>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</si>
  <si>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</si>
  <si>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</si>
  <si>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</si>
  <si>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</si>
  <si>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</si>
  <si>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</si>
  <si>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</si>
  <si>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</si>
  <si>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</si>
  <si>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</si>
  <si>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</si>
  <si>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</si>
  <si>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</si>
  <si>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</si>
  <si>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</si>
  <si>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</si>
  <si>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</si>
  <si>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</si>
  <si>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</si>
  <si>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</si>
  <si>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</si>
  <si>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</si>
  <si>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</si>
  <si>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</si>
  <si>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</si>
  <si>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</si>
  <si>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</si>
  <si>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</si>
  <si>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</si>
  <si>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</si>
  <si>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</si>
  <si>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</si>
  <si>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</si>
  <si>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</si>
  <si>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</si>
  <si>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</si>
  <si>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</si>
  <si>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</si>
  <si>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</si>
  <si>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</si>
  <si>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</si>
  <si>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</si>
  <si>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</si>
  <si>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</si>
  <si>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</si>
  <si>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</si>
  <si>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</si>
  <si>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</si>
  <si>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</si>
  <si>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</si>
  <si>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</si>
  <si>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</si>
  <si>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</si>
  <si>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</si>
  <si>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</si>
  <si>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</si>
  <si>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</si>
  <si>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</si>
  <si>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</si>
  <si>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</si>
  <si>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</si>
  <si>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</si>
  <si>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</si>
  <si>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</si>
  <si>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</si>
  <si>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</si>
  <si>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</si>
  <si>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</si>
  <si>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</si>
  <si>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</si>
  <si>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</si>
  <si>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</si>
  <si>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</si>
  <si>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</si>
  <si>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</si>
  <si>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</si>
  <si>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</si>
  <si>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</si>
  <si>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</si>
  <si>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</si>
  <si>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</si>
  <si>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</si>
  <si>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</si>
  <si>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</si>
  <si>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</si>
  <si>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</si>
  <si>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</si>
  <si>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</si>
  <si>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</si>
  <si>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</si>
  <si>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</si>
  <si>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</si>
  <si>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</si>
  <si>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</si>
  <si>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</si>
  <si>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</si>
  <si>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</si>
  <si>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</si>
  <si>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</si>
  <si>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</si>
  <si>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</si>
  <si>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</si>
  <si>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</si>
  <si>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</si>
  <si>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</si>
  <si>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</si>
  <si>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</si>
  <si>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</si>
  <si>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</si>
  <si>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</si>
  <si>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</si>
  <si>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</si>
  <si>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</si>
  <si>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</si>
  <si>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</si>
  <si>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</si>
  <si>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</si>
  <si>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</si>
  <si>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</si>
  <si>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</si>
  <si>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</si>
  <si>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</si>
  <si>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</si>
  <si>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</si>
  <si>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</si>
  <si>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</si>
  <si>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</si>
  <si>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</si>
  <si>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</si>
  <si>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</si>
  <si>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</si>
  <si>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</si>
  <si>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</si>
  <si>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</si>
  <si>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</si>
  <si>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</si>
  <si>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</si>
  <si>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</si>
  <si>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</si>
  <si>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</si>
  <si>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</si>
  <si>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</si>
  <si>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</si>
  <si>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</si>
  <si>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</si>
  <si>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</si>
  <si>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</si>
  <si>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</si>
  <si>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</si>
  <si>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</si>
  <si>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</si>
  <si>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</si>
  <si>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</si>
  <si>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</si>
  <si>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</si>
  <si>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</si>
  <si>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</si>
  <si>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</si>
  <si>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</si>
  <si>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</si>
  <si>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</si>
  <si>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</si>
  <si>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</si>
  <si>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</si>
  <si>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</si>
  <si>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</si>
  <si>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</si>
  <si>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</si>
  <si>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</si>
  <si>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</si>
  <si>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</si>
  <si>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</si>
  <si>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</si>
  <si>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</si>
  <si>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</si>
  <si>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</si>
  <si>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</si>
  <si>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</si>
  <si>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</si>
  <si>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</si>
  <si>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</si>
  <si>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</si>
  <si>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</si>
  <si>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</si>
  <si>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</si>
  <si>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</si>
  <si>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</si>
  <si>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</si>
  <si>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</si>
  <si>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</si>
  <si>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</si>
  <si>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</si>
  <si>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</si>
  <si>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</si>
  <si>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</si>
  <si>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</si>
  <si>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</si>
  <si>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</si>
  <si>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</si>
  <si>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</si>
  <si>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</si>
  <si>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</si>
  <si>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</si>
  <si>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</si>
  <si>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</si>
  <si>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</si>
  <si>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</si>
  <si>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</si>
  <si>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</si>
  <si>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</si>
  <si>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</si>
  <si>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</si>
  <si>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</si>
  <si>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</si>
  <si>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</si>
  <si>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</si>
  <si>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</si>
  <si>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</si>
  <si>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</si>
  <si>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</si>
  <si>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</si>
  <si>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</si>
  <si>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</si>
  <si>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</si>
  <si>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</si>
  <si>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</si>
  <si>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</si>
  <si>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</si>
  <si>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</si>
  <si>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</si>
  <si>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</si>
  <si>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</si>
  <si>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</si>
  <si>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</si>
  <si>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</si>
  <si>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</si>
  <si>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</si>
  <si>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</si>
  <si>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</si>
  <si>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</si>
  <si>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</si>
  <si>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</si>
  <si>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</si>
  <si>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</si>
  <si>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</si>
  <si>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</si>
  <si>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</si>
  <si>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</si>
  <si>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</si>
  <si>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</si>
  <si>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</si>
  <si>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</si>
  <si>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</si>
  <si>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</si>
  <si>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</si>
  <si>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</si>
  <si>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</si>
  <si>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</si>
  <si>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</si>
  <si>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</si>
  <si>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</si>
  <si>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</si>
  <si>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</si>
  <si>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</si>
  <si>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</si>
  <si>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</si>
  <si>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</si>
  <si>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</si>
  <si>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</si>
  <si>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</si>
  <si>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</si>
  <si>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</si>
  <si>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</si>
  <si>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</si>
  <si>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</si>
  <si>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</si>
  <si>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</si>
  <si>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</si>
  <si>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</si>
  <si>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</si>
  <si>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</si>
  <si>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</si>
  <si>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</si>
  <si>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</si>
  <si>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</si>
  <si>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</si>
  <si>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</si>
  <si>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</si>
  <si>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</si>
  <si>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</si>
  <si>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</si>
  <si>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</si>
  <si>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</si>
  <si>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</si>
  <si>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</si>
  <si>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</si>
  <si>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</si>
  <si>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</si>
  <si>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</si>
  <si>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</si>
  <si>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</si>
  <si>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</si>
  <si>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</si>
  <si>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</si>
  <si>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</si>
  <si>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</si>
  <si>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</si>
  <si>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</si>
  <si>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</si>
  <si>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</si>
  <si>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</si>
  <si>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</si>
  <si>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</si>
  <si>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</si>
  <si>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</si>
  <si>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</si>
  <si>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</si>
  <si>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</si>
  <si>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</si>
  <si>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</si>
  <si>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</si>
  <si>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</si>
  <si>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</si>
  <si>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</si>
  <si>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</si>
  <si>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</si>
  <si>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</si>
  <si>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</si>
  <si>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</si>
  <si>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</si>
  <si>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</si>
  <si>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</si>
  <si>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</si>
  <si>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</si>
  <si>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</si>
  <si>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</si>
  <si>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</si>
  <si>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</si>
  <si>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</si>
  <si>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</si>
  <si>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</si>
  <si>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</si>
  <si>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</si>
  <si>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</si>
  <si>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</si>
  <si>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</si>
  <si>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</si>
  <si>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</si>
  <si>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</si>
  <si>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</si>
  <si>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</si>
  <si>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</si>
  <si>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</si>
  <si>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</si>
  <si>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</si>
  <si>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</si>
  <si>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</si>
  <si>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</si>
  <si>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</si>
  <si>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</si>
  <si>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</si>
  <si>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</si>
  <si>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</si>
  <si>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</si>
  <si>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</si>
  <si>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</si>
  <si>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</si>
  <si>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</si>
  <si>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</si>
  <si>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</si>
  <si>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</si>
  <si>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</si>
  <si>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</si>
  <si>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</si>
  <si>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</si>
  <si>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</si>
  <si>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</si>
  <si>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</si>
  <si>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</si>
  <si>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</si>
  <si>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</si>
  <si>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</si>
  <si>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</si>
  <si>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</si>
  <si>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</si>
  <si>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</si>
  <si>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</si>
  <si>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</si>
  <si>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</si>
  <si>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</si>
  <si>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</si>
  <si>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</si>
  <si>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</si>
  <si>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</si>
  <si>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</si>
  <si>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</si>
  <si>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</si>
  <si>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</si>
  <si>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</si>
  <si>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</si>
  <si>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</si>
  <si>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</si>
  <si>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</si>
  <si>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</si>
  <si>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</si>
  <si>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</si>
  <si>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</si>
  <si>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</si>
  <si>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</si>
  <si>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</si>
  <si>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</si>
  <si>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</si>
  <si>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</si>
  <si>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</si>
  <si>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</si>
  <si>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</si>
  <si>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</si>
  <si>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</si>
  <si>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</si>
  <si>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</si>
  <si>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</si>
  <si>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</si>
  <si>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</si>
  <si>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</si>
  <si>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</si>
  <si>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</si>
  <si>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</si>
  <si>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</si>
  <si>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</si>
  <si>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</si>
  <si>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</si>
  <si>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</si>
  <si>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</si>
  <si>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</si>
  <si>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</si>
  <si>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</si>
  <si>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</si>
  <si>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</si>
  <si>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</si>
  <si>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</si>
  <si>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</si>
  <si>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</si>
  <si>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</si>
  <si>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</si>
  <si>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</si>
  <si>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</si>
  <si>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</si>
  <si>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</si>
  <si>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</si>
  <si>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</si>
  <si>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</si>
  <si>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</si>
  <si>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</si>
  <si>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</si>
  <si>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</si>
  <si>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</si>
  <si>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</si>
  <si>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</si>
  <si>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</si>
  <si>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</si>
  <si>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</si>
  <si>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</si>
  <si>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</si>
  <si>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</si>
  <si>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</si>
  <si>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</si>
  <si>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</si>
  <si>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</si>
  <si>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</si>
  <si>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</si>
  <si>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</si>
  <si>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</si>
  <si>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</si>
  <si>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</si>
  <si>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</si>
  <si>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</si>
  <si>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</si>
  <si>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</si>
  <si>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</si>
  <si>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</si>
  <si>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</si>
  <si>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</si>
  <si>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</si>
  <si>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</si>
  <si>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</si>
  <si>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</si>
  <si>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</si>
  <si>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</si>
  <si>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</si>
  <si>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</si>
  <si>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</si>
  <si>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</si>
  <si>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</si>
  <si>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</si>
  <si>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</si>
  <si>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</si>
  <si>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</si>
  <si>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</si>
  <si>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</si>
  <si>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</si>
  <si>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</si>
  <si>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</si>
  <si>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</si>
  <si>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</si>
  <si>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</si>
  <si>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</si>
  <si>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</si>
  <si>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</si>
  <si>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</si>
  <si>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</si>
  <si>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</si>
  <si>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</si>
  <si>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</si>
  <si>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</si>
  <si>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</si>
  <si>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</si>
  <si>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</si>
  <si>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</si>
  <si>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</si>
  <si>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</si>
  <si>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</si>
  <si>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</si>
  <si>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</si>
  <si>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</si>
  <si>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</si>
  <si>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</si>
  <si>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</si>
  <si>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</si>
  <si>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</si>
  <si>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</si>
  <si>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</si>
  <si>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</si>
  <si>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</si>
  <si>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</si>
  <si>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</si>
  <si>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</si>
  <si>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</si>
  <si>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</si>
  <si>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</si>
  <si>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</si>
  <si>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</si>
  <si>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</si>
  <si>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</si>
  <si>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</si>
  <si>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</si>
  <si>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</si>
  <si>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</si>
  <si>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</si>
  <si>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</si>
  <si>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</si>
  <si>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</si>
  <si>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</si>
  <si>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</si>
  <si>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</si>
  <si>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</si>
  <si>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</si>
  <si>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</si>
  <si>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</si>
  <si>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</si>
  <si>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</si>
  <si>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</si>
  <si>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</si>
  <si>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</si>
  <si>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</si>
  <si>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</si>
  <si>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</si>
  <si>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</si>
  <si>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</si>
  <si>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</si>
  <si>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</si>
  <si>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</si>
  <si>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</si>
  <si>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</si>
  <si>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</si>
  <si>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</si>
  <si>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</si>
  <si>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</si>
  <si>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</si>
  <si>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</si>
  <si>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</si>
  <si>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</si>
  <si>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</si>
  <si>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</si>
  <si>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</si>
  <si>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</si>
  <si>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</si>
  <si>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</si>
  <si>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</si>
  <si>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</si>
  <si>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</si>
  <si>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</si>
  <si>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</si>
  <si>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</si>
  <si>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</si>
  <si>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</si>
  <si>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</si>
  <si>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</si>
  <si>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</si>
  <si>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</si>
  <si>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</si>
  <si>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</si>
  <si>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</si>
  <si>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</si>
  <si>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</si>
  <si>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</si>
  <si>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</si>
  <si>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</si>
  <si>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</si>
  <si>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</si>
  <si>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</si>
  <si>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</si>
  <si>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</si>
  <si>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</si>
  <si>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</si>
  <si>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</si>
  <si>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</si>
  <si>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</si>
  <si>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</si>
  <si>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</si>
  <si>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</si>
  <si>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</si>
  <si>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</si>
  <si>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</si>
  <si>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</si>
  <si>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</si>
  <si>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</si>
  <si>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</si>
  <si>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</si>
  <si>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</si>
  <si>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</si>
  <si>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</si>
  <si>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</si>
  <si>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</si>
  <si>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</si>
  <si>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</si>
  <si>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</si>
  <si>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</si>
  <si>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</si>
  <si>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</si>
  <si>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</si>
  <si>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</si>
  <si>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</si>
  <si>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</si>
  <si>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</si>
  <si>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</si>
  <si>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</si>
  <si>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</si>
  <si>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</si>
  <si>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</si>
  <si>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</si>
  <si>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</si>
  <si>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</si>
  <si>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</si>
  <si>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</si>
  <si>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</si>
  <si>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</si>
  <si>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</si>
  <si>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</si>
  <si>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</si>
  <si>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</si>
  <si>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</si>
  <si>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</si>
  <si>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</si>
  <si>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</si>
  <si>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</si>
  <si>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</si>
  <si>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</si>
  <si>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</si>
  <si>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</si>
  <si>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</si>
  <si>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</si>
  <si>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</si>
  <si>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</si>
  <si>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</si>
  <si>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</si>
  <si>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</si>
  <si>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</si>
  <si>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</si>
  <si>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</si>
  <si>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</si>
  <si>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</si>
  <si>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</si>
  <si>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</si>
  <si>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</si>
  <si>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</si>
  <si>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</si>
  <si>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</si>
  <si>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</si>
  <si>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</si>
  <si>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</si>
  <si>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</si>
  <si>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</si>
  <si>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</si>
  <si>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</si>
  <si>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</si>
  <si>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</si>
  <si>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</si>
  <si>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</si>
  <si>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</si>
  <si>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</si>
  <si>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</si>
  <si>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</si>
  <si>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</si>
  <si>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</si>
  <si>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</si>
  <si>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</si>
  <si>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</si>
  <si>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</si>
  <si>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</si>
  <si>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</si>
  <si>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</si>
  <si>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</si>
  <si>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</si>
  <si>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</si>
  <si>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</si>
  <si>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</si>
  <si>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</si>
  <si>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</si>
  <si>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</si>
  <si>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</si>
  <si>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</si>
  <si>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</si>
  <si>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</si>
  <si>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</si>
  <si>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</si>
  <si>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</si>
  <si>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</si>
  <si>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</si>
  <si>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</si>
  <si>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</si>
  <si>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</si>
  <si>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</si>
  <si>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</si>
  <si>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</si>
  <si>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</si>
  <si>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</si>
  <si>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</si>
  <si>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</si>
  <si>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</si>
  <si>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</si>
  <si>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</si>
  <si>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</si>
  <si>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</si>
  <si>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</si>
  <si>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</si>
  <si>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</si>
  <si>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</si>
  <si>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</si>
  <si>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</si>
  <si>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</si>
  <si>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</si>
  <si>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</si>
  <si>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</si>
  <si>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</si>
  <si>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</si>
  <si>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</si>
  <si>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</si>
  <si>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</si>
  <si>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</si>
  <si>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</si>
  <si>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</si>
  <si>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</si>
  <si>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</si>
  <si>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</si>
  <si>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</si>
  <si>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</si>
  <si>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</si>
  <si>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</si>
  <si>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</si>
  <si>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</si>
  <si>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</si>
  <si>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</si>
  <si>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</si>
  <si>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</si>
  <si>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</si>
  <si>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</si>
  <si>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</si>
  <si>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</si>
  <si>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</si>
  <si>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</si>
  <si>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</si>
  <si>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</si>
  <si>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</si>
  <si>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</si>
  <si>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</si>
  <si>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</si>
  <si>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</si>
  <si>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</si>
  <si>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</si>
  <si>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</si>
  <si>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</si>
  <si>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</si>
  <si>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</si>
  <si>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</si>
  <si>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</si>
  <si>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</si>
  <si>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</si>
  <si>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</si>
  <si>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</si>
  <si>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</si>
  <si>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</si>
  <si>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</si>
  <si>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</si>
  <si>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</si>
  <si>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</si>
  <si>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</si>
  <si>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</si>
  <si>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</si>
  <si>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</si>
  <si>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</si>
  <si>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</si>
  <si>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</si>
  <si>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</si>
  <si>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</si>
  <si>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</si>
  <si>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</si>
  <si>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</si>
  <si>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</si>
  <si>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</si>
  <si>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</si>
  <si>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</si>
  <si>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</si>
  <si>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</si>
  <si>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</si>
  <si>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</si>
  <si>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</si>
  <si>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</si>
  <si>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</si>
  <si>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</si>
  <si>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</si>
  <si>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</si>
  <si>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</si>
  <si>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</si>
  <si>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</si>
  <si>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</si>
  <si>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</si>
  <si>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</si>
  <si>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</si>
  <si>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</si>
  <si>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</si>
  <si>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</si>
  <si>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</si>
  <si>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</si>
  <si>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</si>
  <si>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</si>
  <si>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</si>
  <si>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</si>
  <si>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</si>
  <si>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</si>
  <si>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</si>
  <si>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</si>
  <si>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</si>
  <si>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</si>
  <si>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</si>
  <si>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</si>
  <si>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</si>
  <si>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</si>
  <si>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</si>
  <si>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</si>
  <si>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</si>
  <si>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</si>
  <si>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</si>
  <si>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</si>
  <si>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</si>
  <si>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</si>
  <si>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</si>
  <si>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</si>
  <si>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</si>
  <si>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</si>
  <si>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</si>
  <si>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</si>
  <si>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</si>
  <si>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</si>
  <si>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</si>
  <si>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</si>
  <si>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</si>
  <si>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</si>
  <si>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</si>
  <si>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</si>
  <si>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</si>
  <si>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</si>
  <si>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</si>
  <si>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</si>
  <si>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</si>
  <si>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</si>
  <si>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</si>
  <si>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</si>
  <si>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</si>
  <si>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</si>
  <si>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</si>
  <si>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</si>
  <si>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</si>
  <si>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</si>
  <si>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</si>
  <si>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</si>
  <si>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</si>
  <si>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</si>
  <si>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</si>
  <si>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</si>
  <si>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</si>
  <si>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</si>
  <si>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</si>
  <si>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</si>
  <si>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</si>
  <si>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</si>
  <si>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</si>
  <si>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</si>
  <si>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</si>
  <si>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</si>
  <si>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</si>
  <si>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</si>
  <si>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</si>
  <si>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</si>
  <si>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</si>
  <si>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</si>
  <si>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</si>
  <si>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</si>
  <si>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</si>
  <si>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</si>
  <si>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</si>
  <si>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</si>
  <si>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</si>
  <si>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</si>
  <si>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</si>
  <si>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</si>
  <si>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</si>
  <si>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</si>
  <si>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</si>
  <si>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</si>
  <si>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</si>
  <si>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</si>
  <si>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</si>
  <si>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</si>
  <si>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</si>
  <si>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</si>
  <si>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</si>
  <si>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</si>
  <si>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</si>
  <si>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</si>
  <si>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</si>
  <si>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</si>
  <si>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</si>
  <si>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</si>
  <si>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</si>
  <si>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</si>
  <si>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</si>
  <si>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</si>
  <si>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</si>
  <si>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</si>
  <si>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</si>
  <si>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</si>
  <si>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</si>
  <si>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</si>
  <si>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</si>
  <si>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</si>
  <si>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</si>
  <si>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</si>
  <si>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</si>
  <si>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</si>
  <si>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</si>
  <si>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</si>
  <si>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</si>
  <si>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</si>
  <si>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</si>
  <si>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</si>
  <si>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</si>
  <si>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</si>
  <si>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</si>
  <si>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</si>
  <si>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</si>
  <si>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</si>
  <si>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</si>
  <si>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</si>
  <si>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</si>
  <si>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</si>
  <si>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</si>
  <si>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</si>
  <si>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</si>
  <si>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</si>
  <si>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</si>
  <si>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</si>
  <si>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</si>
  <si>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</si>
  <si>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</si>
  <si>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</si>
  <si>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</si>
  <si>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</si>
  <si>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</si>
  <si>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</si>
  <si>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</si>
  <si>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</si>
  <si>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</si>
  <si>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</si>
  <si>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</si>
  <si>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</si>
  <si>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</si>
  <si>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</si>
  <si>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</si>
  <si>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</si>
  <si>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</si>
  <si>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</si>
  <si>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</si>
  <si>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</si>
  <si>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</si>
  <si>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</si>
  <si>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</si>
  <si>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</si>
  <si>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</si>
  <si>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</si>
  <si>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</si>
  <si>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</si>
  <si>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</si>
  <si>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</si>
  <si>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</si>
  <si>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</si>
  <si>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</si>
  <si>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</si>
  <si>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</si>
  <si>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</si>
  <si>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</si>
  <si>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</si>
  <si>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</si>
  <si>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</si>
  <si>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</si>
  <si>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</si>
  <si>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</si>
  <si>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</si>
  <si>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</si>
  <si>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</si>
  <si>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</si>
  <si>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</si>
  <si>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</si>
  <si>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</si>
  <si>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</si>
  <si>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</si>
  <si>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</si>
  <si>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</si>
  <si>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</si>
  <si>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</si>
  <si>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</si>
  <si>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</si>
  <si>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</si>
  <si>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</si>
  <si>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</si>
  <si>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</si>
  <si>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</si>
  <si>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</si>
  <si>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</si>
  <si>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</si>
  <si>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</si>
  <si>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</si>
  <si>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</si>
  <si>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</si>
  <si>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</si>
  <si>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</si>
  <si>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</si>
  <si>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</si>
  <si>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</si>
  <si>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</si>
  <si>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</si>
  <si>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</si>
  <si>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</si>
  <si>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</si>
  <si>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</si>
  <si>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</si>
  <si>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</si>
  <si>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</si>
  <si>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</si>
  <si>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</si>
  <si>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</si>
  <si>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</si>
  <si>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</si>
  <si>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</si>
  <si>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</si>
  <si>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</si>
  <si>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</si>
  <si>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</si>
  <si>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</si>
  <si>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</si>
  <si>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</si>
  <si>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</si>
  <si>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</si>
  <si>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</si>
  <si>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</si>
  <si>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</si>
  <si>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</si>
  <si>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</si>
  <si>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</si>
  <si>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</si>
  <si>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</si>
  <si>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</si>
  <si>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</si>
  <si>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</si>
  <si>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</si>
  <si>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</si>
  <si>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</si>
  <si>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</si>
  <si>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</si>
  <si>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</si>
  <si>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</si>
  <si>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</si>
  <si>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</si>
  <si>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</si>
  <si>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</si>
  <si>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</si>
  <si>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</si>
  <si>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</si>
  <si>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</si>
  <si>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</si>
  <si>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</si>
  <si>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</si>
  <si>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</si>
  <si>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</si>
  <si>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</si>
  <si>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</si>
  <si>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</si>
  <si>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</si>
  <si>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</si>
  <si>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</si>
  <si>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</si>
  <si>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</si>
  <si>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</si>
  <si>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</si>
  <si>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</si>
  <si>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</si>
  <si>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</si>
  <si>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</si>
  <si>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</si>
  <si>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</si>
  <si>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</si>
  <si>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</si>
  <si>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</si>
  <si>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</si>
  <si>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</si>
  <si>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</si>
  <si>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</si>
  <si>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</si>
  <si>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</si>
  <si>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</si>
  <si>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</si>
  <si>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</si>
  <si>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</si>
  <si>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</si>
  <si>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</si>
  <si>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</si>
  <si>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</si>
  <si>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</si>
  <si>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</si>
  <si>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</si>
  <si>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</si>
  <si>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</si>
  <si>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</si>
  <si>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</si>
  <si>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</si>
  <si>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</si>
  <si>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</si>
  <si>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</si>
  <si>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</si>
  <si>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</si>
  <si>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</si>
  <si>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</si>
  <si>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</si>
  <si>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</si>
  <si>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</si>
  <si>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</si>
  <si>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</si>
  <si>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</si>
  <si>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</si>
  <si>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</si>
  <si>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</si>
  <si>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</si>
  <si>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</si>
  <si>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</si>
  <si>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</si>
  <si>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</si>
  <si>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</si>
  <si>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</si>
  <si>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</si>
  <si>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</si>
  <si>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</si>
  <si>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</si>
  <si>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</si>
  <si>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</si>
  <si>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</si>
  <si>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</si>
  <si>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</si>
  <si>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</si>
  <si>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</si>
  <si>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</si>
  <si>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</si>
  <si>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</si>
  <si>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</si>
  <si>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</si>
  <si>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</si>
  <si>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</si>
  <si>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</si>
  <si>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</si>
  <si>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</si>
  <si>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</si>
  <si>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</si>
  <si>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</si>
  <si>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</si>
  <si>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</si>
  <si>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</si>
  <si>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</si>
  <si>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</si>
  <si>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</si>
  <si>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</si>
  <si>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</si>
  <si>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</si>
  <si>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</si>
  <si>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</si>
  <si>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</si>
  <si>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</si>
  <si>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</si>
  <si>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</si>
  <si>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</si>
  <si>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</si>
  <si>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</si>
  <si>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</si>
  <si>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</si>
  <si>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</si>
  <si>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</si>
  <si>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</si>
  <si>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</si>
  <si>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</si>
  <si>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</si>
  <si>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</si>
  <si>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</si>
  <si>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</si>
  <si>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</si>
  <si>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</si>
  <si>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</si>
  <si>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</si>
  <si>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</si>
  <si>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</si>
  <si>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</si>
  <si>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</si>
  <si>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</si>
  <si>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</si>
  <si>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</si>
  <si>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</si>
  <si>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</si>
  <si>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</si>
  <si>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</si>
  <si>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</si>
  <si>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</si>
  <si>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</si>
  <si>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</si>
  <si>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</si>
  <si>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</si>
  <si>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</si>
  <si>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</si>
  <si>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</si>
  <si>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</si>
  <si>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</si>
  <si>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</si>
  <si>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</si>
  <si>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</si>
  <si>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</si>
  <si>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</si>
  <si>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</si>
  <si>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</si>
  <si>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</si>
  <si>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</si>
  <si>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</si>
  <si>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</si>
  <si>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</si>
  <si>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</si>
  <si>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</si>
  <si>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</si>
  <si>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</si>
  <si>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</si>
  <si>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</si>
  <si>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</si>
  <si>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</si>
  <si>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</si>
  <si>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</si>
  <si>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</si>
  <si>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</si>
  <si>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</si>
  <si>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</si>
  <si>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</si>
  <si>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</si>
  <si>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</si>
  <si>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</si>
  <si>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</si>
  <si>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</si>
  <si>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</si>
  <si>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</si>
  <si>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</si>
  <si>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</si>
  <si>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</si>
  <si>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</si>
  <si>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</si>
  <si>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</si>
  <si>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</si>
  <si>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</si>
  <si>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</si>
  <si>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</si>
  <si>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</si>
  <si>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</si>
  <si>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</si>
  <si>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</si>
  <si>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</si>
  <si>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</si>
  <si>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</si>
  <si>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</si>
  <si>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</si>
  <si>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</si>
  <si>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</si>
  <si>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</si>
  <si>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</si>
  <si>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</si>
  <si>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</si>
  <si>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</si>
  <si>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</si>
  <si>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</si>
  <si>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</si>
  <si>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</si>
  <si>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</si>
  <si>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</si>
  <si>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</si>
  <si>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</si>
  <si>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</si>
  <si>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</si>
  <si>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</si>
  <si>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</si>
  <si>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</si>
  <si>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</si>
  <si>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</si>
  <si>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</si>
  <si>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</si>
  <si>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</si>
  <si>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</si>
  <si>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</si>
  <si>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</si>
  <si>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</si>
  <si>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</si>
  <si>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</si>
  <si>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</si>
  <si>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</si>
  <si>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</si>
  <si>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</si>
  <si>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</si>
  <si>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</si>
  <si>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</si>
  <si>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</si>
  <si>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</si>
  <si>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</si>
  <si>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</si>
  <si>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</si>
  <si>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</si>
  <si>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</si>
  <si>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</si>
  <si>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</si>
  <si>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</si>
  <si>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</si>
  <si>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</si>
  <si>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</si>
  <si>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</si>
  <si>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</si>
  <si>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</si>
  <si>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</si>
  <si>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</si>
  <si>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</si>
  <si>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</si>
  <si>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</si>
  <si>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</si>
  <si>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</si>
  <si>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</si>
  <si>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</si>
  <si>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</si>
  <si>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</si>
  <si>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</si>
  <si>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</si>
  <si>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</si>
  <si>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</si>
  <si>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</si>
  <si>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</si>
  <si>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</si>
  <si>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</si>
  <si>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</si>
  <si>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</si>
  <si>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</si>
  <si>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</si>
  <si>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</si>
  <si>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</si>
  <si>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</si>
  <si>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</si>
  <si>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</si>
  <si>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</si>
  <si>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</si>
  <si>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</si>
  <si>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</si>
  <si>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</si>
  <si>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</si>
  <si>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</si>
  <si>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</si>
  <si>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</si>
  <si>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</si>
  <si>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</si>
  <si>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</si>
  <si>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</si>
  <si>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</si>
  <si>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</si>
  <si>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</si>
  <si>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</si>
  <si>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</si>
  <si>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</si>
  <si>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</si>
  <si>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</si>
  <si>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</si>
  <si>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</si>
  <si>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</si>
  <si>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</si>
  <si>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</si>
  <si>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</si>
  <si>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</si>
  <si>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</si>
  <si>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</si>
  <si>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</si>
  <si>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</si>
  <si>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</si>
  <si>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</si>
  <si>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</si>
  <si>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</si>
  <si>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</si>
  <si>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</si>
  <si>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</si>
  <si>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</si>
  <si>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</si>
  <si>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</si>
  <si>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</si>
  <si>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</si>
  <si>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</si>
  <si>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</si>
  <si>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</si>
  <si>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</si>
  <si>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</si>
  <si>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</si>
  <si>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</si>
  <si>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</si>
  <si>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</si>
  <si>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</si>
  <si>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</si>
  <si>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</si>
  <si>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</si>
  <si>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</si>
  <si>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</si>
  <si>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</si>
  <si>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</si>
  <si>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</si>
  <si>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</si>
  <si>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</si>
  <si>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</si>
  <si>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</si>
  <si>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</si>
  <si>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</si>
  <si>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</si>
  <si>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</si>
  <si>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</si>
  <si>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</si>
  <si>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</si>
  <si>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</si>
  <si>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</si>
  <si>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</si>
  <si>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</si>
  <si>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</si>
  <si>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</si>
  <si>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</si>
  <si>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</si>
  <si>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</si>
  <si>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</si>
  <si>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</si>
  <si>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</si>
  <si>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</si>
  <si>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</si>
  <si>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</si>
  <si>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</si>
  <si>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</si>
  <si>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</si>
  <si>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</si>
  <si>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</si>
  <si>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</si>
  <si>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</si>
  <si>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</si>
  <si>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</si>
  <si>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</si>
  <si>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</si>
  <si>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</si>
  <si>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</si>
  <si>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</si>
  <si>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</si>
  <si>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</si>
  <si>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</si>
  <si>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</si>
  <si>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</si>
  <si>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</si>
  <si>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</si>
  <si>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</si>
  <si>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</si>
  <si>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</si>
  <si>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</si>
  <si>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</si>
  <si>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</si>
  <si>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</si>
  <si>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</si>
  <si>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</si>
  <si>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</si>
  <si>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</si>
  <si>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</si>
  <si>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</si>
  <si>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</si>
  <si>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</si>
  <si>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</si>
  <si>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</si>
  <si>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</si>
  <si>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</si>
  <si>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</si>
  <si>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</si>
  <si>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</si>
  <si>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</si>
  <si>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</si>
  <si>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</si>
  <si>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</si>
  <si>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</si>
  <si>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</si>
  <si>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</si>
  <si>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</si>
  <si>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</si>
  <si>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</si>
  <si>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</si>
  <si>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</si>
  <si>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</si>
  <si>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</si>
  <si>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</si>
  <si>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</si>
  <si>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</si>
  <si>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</si>
  <si>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</si>
  <si>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</si>
  <si>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</si>
  <si>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</si>
  <si>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</si>
  <si>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</si>
  <si>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</si>
  <si>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</si>
  <si>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</si>
  <si>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</si>
  <si>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</si>
  <si>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</si>
  <si>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</si>
  <si>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</si>
  <si>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</si>
  <si>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</si>
  <si>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</si>
  <si>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</si>
  <si>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</si>
  <si>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</si>
  <si>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</si>
  <si>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</si>
  <si>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</si>
  <si>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</si>
  <si>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</si>
  <si>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</si>
  <si>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</si>
  <si>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</si>
  <si>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</si>
  <si>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</si>
  <si>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</si>
  <si>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</si>
  <si>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</si>
  <si>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</si>
  <si>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</si>
  <si>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</si>
  <si>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</si>
  <si>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</si>
  <si>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</si>
  <si>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</si>
  <si>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</si>
  <si>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</si>
  <si>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</si>
  <si>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</si>
  <si>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</si>
  <si>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</si>
  <si>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</si>
  <si>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</si>
  <si>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</si>
  <si>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</si>
  <si>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</si>
  <si>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</si>
  <si>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</si>
  <si>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</si>
  <si>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</si>
  <si>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</si>
  <si>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</si>
  <si>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</si>
  <si>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</si>
  <si>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</si>
  <si>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</si>
  <si>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</si>
  <si>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</si>
  <si>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</si>
  <si>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</si>
  <si>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</si>
  <si>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</si>
  <si>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</si>
  <si>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</si>
  <si>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</si>
  <si>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</si>
  <si>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</si>
  <si>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</si>
  <si>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</si>
  <si>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</si>
  <si>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</si>
  <si>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</si>
  <si>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</si>
  <si>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</si>
  <si>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</si>
  <si>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</si>
  <si>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</si>
  <si>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</si>
  <si>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</si>
  <si>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</si>
  <si>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</si>
  <si>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</si>
  <si>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</si>
  <si>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</si>
  <si>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</si>
  <si>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</si>
  <si>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</si>
  <si>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</si>
  <si>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</si>
  <si>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</si>
  <si>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</si>
  <si>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</si>
  <si>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</si>
  <si>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</si>
  <si>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</si>
  <si>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</si>
  <si>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</si>
  <si>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</si>
  <si>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</si>
  <si>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</si>
  <si>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</si>
  <si>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</si>
  <si>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</si>
  <si>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</si>
  <si>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</si>
  <si>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</si>
  <si>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</si>
  <si>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</si>
  <si>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</si>
  <si>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</si>
  <si>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</si>
  <si>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</si>
  <si>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</si>
  <si>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</si>
  <si>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</si>
  <si>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</si>
  <si>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</si>
  <si>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</si>
  <si>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</si>
  <si>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</si>
  <si>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</si>
  <si>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</si>
  <si>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</si>
  <si>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</si>
  <si>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</si>
  <si>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</si>
  <si>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</si>
  <si>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</si>
  <si>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</si>
  <si>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</si>
  <si>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</si>
  <si>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</si>
  <si>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</si>
  <si>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</si>
  <si>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</si>
  <si>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</si>
  <si>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</si>
  <si>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</si>
  <si>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</si>
  <si>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</si>
  <si>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</si>
  <si>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</si>
  <si>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</si>
  <si>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</si>
  <si>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</si>
  <si>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</si>
  <si>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</si>
  <si>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</si>
  <si>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</si>
  <si>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</si>
  <si>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</si>
  <si>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</si>
  <si>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</si>
  <si>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</si>
  <si>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</si>
  <si>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</si>
  <si>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</si>
  <si>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</si>
  <si>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</si>
  <si>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</si>
  <si>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</si>
  <si>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</si>
  <si>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</si>
  <si>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</si>
  <si>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</si>
  <si>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</si>
  <si>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</si>
  <si>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</si>
  <si>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</si>
  <si>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</si>
  <si>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</si>
  <si>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</si>
  <si>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</si>
  <si>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</si>
  <si>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</si>
  <si>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</si>
  <si>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</si>
  <si>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</si>
  <si>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</si>
  <si>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</si>
  <si>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</si>
  <si>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</si>
  <si>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</si>
  <si>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</si>
  <si>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</si>
  <si>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</si>
  <si>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</si>
  <si>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</si>
  <si>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</si>
  <si>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</si>
  <si>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</si>
  <si>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</si>
  <si>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</si>
  <si>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</si>
  <si>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</si>
  <si>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</si>
  <si>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</si>
  <si>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</si>
  <si>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</si>
  <si>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</si>
  <si>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</si>
  <si>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</si>
  <si>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</si>
  <si>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</si>
  <si>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</si>
  <si>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</si>
  <si>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</si>
  <si>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</si>
  <si>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</si>
  <si>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</si>
  <si>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</si>
  <si>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</si>
  <si>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</si>
  <si>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</si>
  <si>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</si>
  <si>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</si>
  <si>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</si>
  <si>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</si>
  <si>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</si>
  <si>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</si>
  <si>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</si>
  <si>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</si>
  <si>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</si>
  <si>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</si>
  <si>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</si>
  <si>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</si>
  <si>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</si>
  <si>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</si>
  <si>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</si>
  <si>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</si>
  <si>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</si>
  <si>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</si>
  <si>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</si>
  <si>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</si>
  <si>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</si>
  <si>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</si>
  <si>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</si>
  <si>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</si>
  <si>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</si>
  <si>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</si>
  <si>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</si>
  <si>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</si>
  <si>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</si>
  <si>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</si>
  <si>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</si>
  <si>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</si>
  <si>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</si>
  <si>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</si>
  <si>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</si>
  <si>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</si>
  <si>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</si>
  <si>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</si>
  <si>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</si>
  <si>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</si>
  <si>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</si>
  <si>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</si>
  <si>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</si>
  <si>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</si>
  <si>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</si>
  <si>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</si>
  <si>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</si>
  <si>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</si>
  <si>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</si>
  <si>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</si>
  <si>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</si>
  <si>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</si>
  <si>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</si>
  <si>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</si>
  <si>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</si>
  <si>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</si>
  <si>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</si>
  <si>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</si>
  <si>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</si>
  <si>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</si>
  <si>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</si>
  <si>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</si>
  <si>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</si>
  <si>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</si>
  <si>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</si>
  <si>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</si>
  <si>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</si>
  <si>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</si>
  <si>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</si>
  <si>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</si>
  <si>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</si>
  <si>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</si>
  <si>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</si>
  <si>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</si>
  <si>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</si>
  <si>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</si>
  <si>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</si>
  <si>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</si>
  <si>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</si>
  <si>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</si>
  <si>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</si>
  <si>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</si>
  <si>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</si>
  <si>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</si>
  <si>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</si>
  <si>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</si>
  <si>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</si>
  <si>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</si>
  <si>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</si>
  <si>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</si>
  <si>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</si>
  <si>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</si>
  <si>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</si>
  <si>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</si>
  <si>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</si>
  <si>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</si>
  <si>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</si>
  <si>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</si>
  <si>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</si>
  <si>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</si>
  <si>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</si>
  <si>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</si>
  <si>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</si>
  <si>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</si>
  <si>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</si>
  <si>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</si>
  <si>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</si>
  <si>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</si>
  <si>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</si>
  <si>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</si>
  <si>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</si>
  <si>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</si>
  <si>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</si>
  <si>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</si>
  <si>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</si>
  <si>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</si>
  <si>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</si>
  <si>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</si>
  <si>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</si>
  <si>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</si>
  <si>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</si>
  <si>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</si>
  <si>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</si>
  <si>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</si>
  <si>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</si>
  <si>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</si>
  <si>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</si>
  <si>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</si>
  <si>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</si>
  <si>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</si>
  <si>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</si>
  <si>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</si>
  <si>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</si>
  <si>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</si>
  <si>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</si>
  <si>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</si>
  <si>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</si>
  <si>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</si>
  <si>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</si>
  <si>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</si>
  <si>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</si>
  <si>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</si>
  <si>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</si>
  <si>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</si>
  <si>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</si>
  <si>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</si>
  <si>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</si>
  <si>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</si>
  <si>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</si>
  <si>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</si>
  <si>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</si>
  <si>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</si>
  <si>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</si>
  <si>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</si>
  <si>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</si>
  <si>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</si>
  <si>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</si>
  <si>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</si>
  <si>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</si>
  <si>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</si>
  <si>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</si>
  <si>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</si>
  <si>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</si>
  <si>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</si>
  <si>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</si>
  <si>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</si>
  <si>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</si>
  <si>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</si>
  <si>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</si>
  <si>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</si>
  <si>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</si>
  <si>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</si>
  <si>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</si>
  <si>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</si>
  <si>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</si>
  <si>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</si>
  <si>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</si>
  <si>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</si>
  <si>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</si>
  <si>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</si>
  <si>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</si>
  <si>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</si>
  <si>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</si>
  <si>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</si>
  <si>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</si>
  <si>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</si>
  <si>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</si>
  <si>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</si>
  <si>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</si>
  <si>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</si>
  <si>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</si>
  <si>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</si>
  <si>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</si>
  <si>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</si>
  <si>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</si>
  <si>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</si>
  <si>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</si>
  <si>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</si>
  <si>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</si>
  <si>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</si>
  <si>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</si>
  <si>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</si>
  <si>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</si>
  <si>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</si>
  <si>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</si>
  <si>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</si>
  <si>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</si>
  <si>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</si>
  <si>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</si>
  <si>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</si>
  <si>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</si>
  <si>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</si>
  <si>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</si>
  <si>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</si>
  <si>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</si>
  <si>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</si>
  <si>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</si>
  <si>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</si>
  <si>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</si>
  <si>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</si>
  <si>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</si>
  <si>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</si>
  <si>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</si>
  <si>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</si>
  <si>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</si>
  <si>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</si>
  <si>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</si>
  <si>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</si>
  <si>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</si>
  <si>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</si>
  <si>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</si>
  <si>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</si>
  <si>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</si>
  <si>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</si>
  <si>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</si>
  <si>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</si>
  <si>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</si>
  <si>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</si>
  <si>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</si>
  <si>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</si>
  <si>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</si>
  <si>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</si>
  <si>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</si>
  <si>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</si>
  <si>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</si>
  <si>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</si>
  <si>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</si>
  <si>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</si>
  <si>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</si>
  <si>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</si>
  <si>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</si>
  <si>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</si>
  <si>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</si>
  <si>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</si>
  <si>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</si>
  <si>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</si>
  <si>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</si>
  <si>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</si>
  <si>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</si>
  <si>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</si>
  <si>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</si>
  <si>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</si>
  <si>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</si>
  <si>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</si>
  <si>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</si>
  <si>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</si>
  <si>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</si>
  <si>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</si>
  <si>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</si>
  <si>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</si>
  <si>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</si>
  <si>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</si>
  <si>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</si>
  <si>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</si>
  <si>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</si>
  <si>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</si>
  <si>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</si>
  <si>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</si>
  <si>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</si>
  <si>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</si>
  <si>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</si>
  <si>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</si>
  <si>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</si>
  <si>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</si>
  <si>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</si>
  <si>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</si>
  <si>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</si>
  <si>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</si>
  <si>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</si>
  <si>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</si>
  <si>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</si>
  <si>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</si>
  <si>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</si>
  <si>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</si>
  <si>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</si>
  <si>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</si>
  <si>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</si>
  <si>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</si>
  <si>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</si>
  <si>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</si>
  <si>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</si>
  <si>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</si>
  <si>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</si>
  <si>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</si>
  <si>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</si>
  <si>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</si>
  <si>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</si>
  <si>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</si>
  <si>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</si>
  <si>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</si>
  <si>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</si>
  <si>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</si>
  <si>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</si>
  <si>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</si>
  <si>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</si>
  <si>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</si>
  <si>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</si>
  <si>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</si>
  <si>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</si>
  <si>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</si>
  <si>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</si>
  <si>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</si>
  <si>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</si>
  <si>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</si>
  <si>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</si>
  <si>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</si>
  <si>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</si>
  <si>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</si>
  <si>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</si>
  <si>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</si>
  <si>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</si>
  <si>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</si>
  <si>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</si>
  <si>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</si>
  <si>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</si>
  <si>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</si>
  <si>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</si>
  <si>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</si>
  <si>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</si>
  <si>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</si>
  <si>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</si>
  <si>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</si>
  <si>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</si>
  <si>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</si>
  <si>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</si>
  <si>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</si>
  <si>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</si>
  <si>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</si>
  <si>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</si>
  <si>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</si>
  <si>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</si>
  <si>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</si>
  <si>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</si>
  <si>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</si>
  <si>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</si>
  <si>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</si>
  <si>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</si>
  <si>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</si>
  <si>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</si>
  <si>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</si>
  <si>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</si>
  <si>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</si>
  <si>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</si>
  <si>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</si>
  <si>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</si>
  <si>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</si>
  <si>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</si>
  <si>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</si>
  <si>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</si>
  <si>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</si>
  <si>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</si>
  <si>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</si>
  <si>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</si>
  <si>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</si>
  <si>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</si>
  <si>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</si>
  <si>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</si>
  <si>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</si>
  <si>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</si>
  <si>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</si>
  <si>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</si>
  <si>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</si>
  <si>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</si>
  <si>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</si>
  <si>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</si>
  <si>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</si>
  <si>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</si>
  <si>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</si>
  <si>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</si>
  <si>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</si>
  <si>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</si>
  <si>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</si>
  <si>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</si>
  <si>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</si>
  <si>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</si>
  <si>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</si>
  <si>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</si>
  <si>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</si>
  <si>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</si>
  <si>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</si>
  <si>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</si>
  <si>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</si>
  <si>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</si>
  <si>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</si>
  <si>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</si>
  <si>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</si>
  <si>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</si>
  <si>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</si>
  <si>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</si>
  <si>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</si>
  <si>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</si>
  <si>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FLORIAN ALLEMANN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</si>
  <si>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</si>
  <si>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</si>
  <si>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</si>
  <si>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</si>
  <si>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06580300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</si>
  <si>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</si>
  <si>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</si>
  <si>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</si>
  <si>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NOM_PRELEV_DETERM</t>
  </si>
  <si>
    <t xml:space="preserve">AQUASCOP BIOLOGIE site de Monptellier</t>
  </si>
  <si>
    <t xml:space="preserve">LB_STATION</t>
  </si>
  <si>
    <t xml:space="preserve">JABRON A SISTERON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</si>
  <si>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</si>
  <si>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</si>
  <si>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</si>
  <si>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</si>
  <si>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IBMR-18-M35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</si>
  <si>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</si>
  <si>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</si>
  <si>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</si>
  <si>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</si>
  <si>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</si>
  <si>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</si>
  <si>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</si>
  <si>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</si>
  <si>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</si>
  <si>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</si>
  <si>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</si>
  <si>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</si>
  <si>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</si>
  <si>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</si>
  <si>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</si>
  <si>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</si>
  <si>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</si>
  <si>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</si>
  <si>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</si>
  <si>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</si>
  <si>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</si>
  <si>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</si>
  <si>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</si>
  <si>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</si>
  <si>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</si>
  <si>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</si>
  <si>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</si>
  <si>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</si>
  <si>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</si>
  <si>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</si>
  <si>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</si>
  <si>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</si>
  <si>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</si>
  <si>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</si>
  <si>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</si>
  <si>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</si>
  <si>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</si>
  <si>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</si>
  <si>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</si>
  <si>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</si>
  <si>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</si>
  <si>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</si>
  <si>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</si>
  <si>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</si>
  <si>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</si>
  <si>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</si>
  <si>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</si>
  <si>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</si>
  <si>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</si>
  <si>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</si>
  <si>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</si>
  <si>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</si>
  <si>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</si>
  <si>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</si>
  <si>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</si>
  <si>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</si>
  <si>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</si>
  <si>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</si>
  <si>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</si>
  <si>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</si>
  <si>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</si>
  <si>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</si>
  <si>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</si>
  <si>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</si>
  <si>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</si>
  <si>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</si>
  <si>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</si>
  <si>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</si>
  <si>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</si>
  <si>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</si>
  <si>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</si>
  <si>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</si>
  <si>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</si>
  <si>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</si>
  <si>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</si>
  <si>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</si>
  <si>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</si>
  <si>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Colmaté par depôt limoneux</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</si>
  <si>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</si>
  <si>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</si>
  <si>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</si>
  <si>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</si>
  <si>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</si>
  <si>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</si>
  <si>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</si>
  <si>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</si>
  <si>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NEWCOD (Pohlia nutans)</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</si>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</sst>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c r="D9" s="26" t="s">
        <v>5179</v>
      </c>
      <c r="E9" s="27" t="s">
        <v>5180</v>
      </c>
      <c r="G9" s="25"/>
      <c r="H9" s="25"/>
    </row>
    <row r="10" customFormat="false" ht="15" hidden="false" customHeight="false" outlineLevel="0" collapsed="false">
      <c r="A10" s="26" t="s">
        <v>5181</v>
      </c>
      <c r="B10" s="28" t="s">
        <v>5182</v>
      </c>
      <c r="D10" s="26" t="s">
        <v>5183</v>
      </c>
      <c r="E10" s="29" t="n">
        <v>935715</v>
      </c>
      <c r="G10" s="25"/>
      <c r="H10" s="25"/>
    </row>
    <row r="11" customFormat="false" ht="15" hidden="false" customHeight="false" outlineLevel="0" collapsed="false">
      <c r="A11" s="26" t="s">
        <v>5184</v>
      </c>
      <c r="B11" s="30" t="n">
        <v>43297</v>
      </c>
      <c r="D11" s="26" t="s">
        <v>5185</v>
      </c>
      <c r="E11" s="29" t="n">
        <v>6344819</v>
      </c>
      <c r="G11" s="25"/>
      <c r="H11" s="25"/>
    </row>
    <row r="12" customFormat="false" ht="15" hidden="false" customHeight="false" outlineLevel="0" collapsed="false">
      <c r="A12" s="26" t="s">
        <v>5186</v>
      </c>
      <c r="B12" s="29" t="s">
        <v>5187</v>
      </c>
      <c r="D12" s="26" t="s">
        <v>5188</v>
      </c>
      <c r="E12" s="29" t="n">
        <v>935811</v>
      </c>
      <c r="G12" s="25"/>
      <c r="H12" s="25"/>
    </row>
    <row r="13" customFormat="false" ht="17.25" hidden="false" customHeight="true" outlineLevel="0" collapsed="false">
      <c r="A13" s="12"/>
      <c r="B13" s="31"/>
      <c r="D13" s="26" t="s">
        <v>5189</v>
      </c>
      <c r="E13" s="29" t="n">
        <v>6344863</v>
      </c>
    </row>
    <row r="14" s="32" customFormat="true" ht="15" hidden="false" customHeight="false" outlineLevel="0" collapsed="false">
      <c r="A14" s="18" t="s">
        <v>5190</v>
      </c>
      <c r="B14" s="18"/>
      <c r="C14" s="18"/>
      <c r="D14" s="18"/>
      <c r="E14" s="18"/>
    </row>
    <row r="15" customFormat="false" ht="15" hidden="false" customHeight="false" outlineLevel="0" collapsed="false">
      <c r="A15" s="33" t="s">
        <v>5191</v>
      </c>
      <c r="B15" s="34" t="s">
        <v>5192</v>
      </c>
      <c r="C15" s="35"/>
    </row>
    <row r="16" customFormat="false" ht="15" hidden="false" customHeight="false" outlineLevel="0" collapsed="false">
      <c r="A16" s="33" t="s">
        <v>5193</v>
      </c>
      <c r="B16" s="34" t="s">
        <v>5194</v>
      </c>
      <c r="C16" s="35"/>
    </row>
    <row r="17" customFormat="false" ht="15" hidden="false" customHeight="true" outlineLevel="0" collapsed="false">
      <c r="A17" s="36" t="s">
        <v>5195</v>
      </c>
      <c r="B17" s="37" t="s">
        <v>5196</v>
      </c>
      <c r="C17" s="38" t="n">
        <f aca="false">E10</f>
        <v>935715</v>
      </c>
    </row>
    <row r="18" customFormat="false" ht="15" hidden="false" customHeight="false" outlineLevel="0" collapsed="false">
      <c r="A18" s="36"/>
      <c r="B18" s="37" t="s">
        <v>5197</v>
      </c>
      <c r="C18" s="38" t="n">
        <f aca="false">E11</f>
        <v>6344819</v>
      </c>
    </row>
    <row r="19" customFormat="false" ht="15" hidden="false" customHeight="false" outlineLevel="0" collapsed="false">
      <c r="A19" s="33" t="s">
        <v>5198</v>
      </c>
      <c r="B19" s="39" t="n">
        <v>443</v>
      </c>
    </row>
    <row r="20" customFormat="false" ht="15" hidden="false" customHeight="false" outlineLevel="0" collapsed="false">
      <c r="A20" s="33" t="s">
        <v>5199</v>
      </c>
      <c r="B20" s="34" t="s">
        <v>5200</v>
      </c>
    </row>
    <row r="21" customFormat="false" ht="15" hidden="false" customHeight="false" outlineLevel="0" collapsed="false">
      <c r="A21" s="33" t="s">
        <v>5201</v>
      </c>
      <c r="B21" s="34" t="s">
        <v>5202</v>
      </c>
    </row>
    <row r="22" customFormat="false" ht="15" hidden="false" customHeight="false" outlineLevel="0" collapsed="false">
      <c r="A22" s="33" t="s">
        <v>5203</v>
      </c>
      <c r="B22" s="34" t="s">
        <v>5204</v>
      </c>
    </row>
    <row r="23" customFormat="false" ht="15" hidden="false" customHeight="false" outlineLevel="0" collapsed="false">
      <c r="A23" s="33" t="s">
        <v>5205</v>
      </c>
      <c r="B23" s="34" t="s">
        <v>5206</v>
      </c>
    </row>
    <row r="24" customFormat="false" ht="15" hidden="false" customHeight="false" outlineLevel="0" collapsed="false">
      <c r="A24" s="40" t="s">
        <v>5207</v>
      </c>
      <c r="B24" s="41" t="n">
        <v>100</v>
      </c>
    </row>
    <row r="25" customFormat="false" ht="15" hidden="false" customHeight="false" outlineLevel="0" collapsed="false">
      <c r="A25" s="42" t="s">
        <v>5208</v>
      </c>
      <c r="B25" s="41" t="n">
        <v>8.4</v>
      </c>
    </row>
    <row r="26" s="14" customFormat="true" ht="15" hidden="false" customHeight="false" outlineLevel="0" collapsed="false">
      <c r="A26" s="12"/>
      <c r="B26" s="13"/>
    </row>
    <row r="27" s="14" customFormat="true" ht="15" hidden="false" customHeight="false" outlineLevel="0" collapsed="false">
      <c r="A27" s="43" t="s">
        <v>5209</v>
      </c>
      <c r="B27" s="43"/>
      <c r="C27" s="43"/>
      <c r="D27" s="43"/>
      <c r="E27" s="43"/>
    </row>
    <row r="28" s="14" customFormat="true" ht="15" hidden="false" customHeight="true" outlineLevel="0" collapsed="false">
      <c r="A28" s="44" t="s">
        <v>5210</v>
      </c>
      <c r="B28" s="44"/>
      <c r="C28" s="44"/>
      <c r="D28" s="44"/>
      <c r="E28" s="44"/>
    </row>
    <row r="29" s="14" customFormat="true" ht="15" hidden="false" customHeight="false" outlineLevel="0" collapsed="false">
      <c r="A29" s="45" t="s">
        <v>5211</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5212</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5213</v>
      </c>
      <c r="B33" s="49"/>
      <c r="C33" s="50"/>
      <c r="D33" s="49" t="s">
        <v>5214</v>
      </c>
      <c r="E33" s="49"/>
    </row>
    <row r="34" s="17" customFormat="true" ht="37.5" hidden="false" customHeight="true" outlineLevel="0" collapsed="false">
      <c r="A34" s="49"/>
      <c r="B34" s="49"/>
      <c r="C34" s="50"/>
      <c r="D34" s="49"/>
      <c r="E34" s="49"/>
    </row>
    <row r="35" customFormat="false" ht="15" hidden="false" customHeight="false" outlineLevel="0" collapsed="false">
      <c r="A35" s="33" t="s">
        <v>5215</v>
      </c>
      <c r="B35" s="51" t="n">
        <v>80</v>
      </c>
      <c r="D35" s="52" t="s">
        <v>5216</v>
      </c>
      <c r="E35" s="53" t="n">
        <v>20</v>
      </c>
    </row>
    <row r="36" s="56" customFormat="true" ht="15" hidden="false" customHeight="true" outlineLevel="0" collapsed="false">
      <c r="A36" s="54" t="s">
        <v>5217</v>
      </c>
      <c r="B36" s="34" t="n">
        <v>100</v>
      </c>
      <c r="C36" s="50"/>
      <c r="D36" s="55" t="s">
        <v>5218</v>
      </c>
      <c r="E36" s="34" t="n">
        <v>40</v>
      </c>
    </row>
    <row r="37" s="56" customFormat="true" ht="15" hidden="false" customHeight="true" outlineLevel="0" collapsed="false">
      <c r="A37" s="54" t="s">
        <v>5219</v>
      </c>
      <c r="B37" s="34" t="n">
        <v>6.9</v>
      </c>
      <c r="C37" s="50"/>
      <c r="D37" s="55" t="s">
        <v>5220</v>
      </c>
      <c r="E37" s="34" t="n">
        <v>4.3</v>
      </c>
    </row>
    <row r="38" s="56" customFormat="true" ht="15" hidden="false" customHeight="true" outlineLevel="0" collapsed="false">
      <c r="A38" s="54" t="s">
        <v>5221</v>
      </c>
      <c r="B38" s="34" t="n">
        <v>1</v>
      </c>
      <c r="C38" s="50"/>
      <c r="D38" s="55" t="s">
        <v>5221</v>
      </c>
      <c r="E38" s="34" t="n">
        <v>1</v>
      </c>
    </row>
    <row r="39" s="56" customFormat="true" ht="15" hidden="false" customHeight="true" outlineLevel="0" collapsed="false">
      <c r="A39" s="55" t="s">
        <v>5222</v>
      </c>
      <c r="B39" s="34" t="s">
        <v>5223</v>
      </c>
      <c r="C39" s="50"/>
      <c r="D39" s="55" t="s">
        <v>5222</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t="n">
        <v>4</v>
      </c>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4</v>
      </c>
      <c r="C57" s="50"/>
      <c r="D57" s="19" t="s">
        <v>5238</v>
      </c>
      <c r="E57" s="61" t="n">
        <v>4</v>
      </c>
    </row>
    <row r="58" s="17" customFormat="true" ht="15" hidden="false" customHeight="false" outlineLevel="0" collapsed="false">
      <c r="A58" s="33" t="s">
        <v>5239</v>
      </c>
      <c r="B58" s="62" t="n">
        <v>4</v>
      </c>
      <c r="C58" s="50"/>
      <c r="D58" s="26" t="s">
        <v>5239</v>
      </c>
      <c r="E58" s="62" t="n">
        <v>4</v>
      </c>
    </row>
    <row r="59" s="17" customFormat="true" ht="15" hidden="false" customHeight="false" outlineLevel="0" collapsed="false">
      <c r="A59" s="33" t="s">
        <v>5240</v>
      </c>
      <c r="B59" s="62"/>
      <c r="C59" s="50"/>
      <c r="D59" s="26" t="s">
        <v>5240</v>
      </c>
      <c r="E59" s="62"/>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3</v>
      </c>
    </row>
    <row r="66" s="17" customFormat="true" ht="15" hidden="false" customHeight="false" outlineLevel="0" collapsed="false">
      <c r="A66" s="33" t="s">
        <v>5245</v>
      </c>
      <c r="B66" s="62"/>
      <c r="C66" s="50"/>
      <c r="D66" s="26" t="s">
        <v>5245</v>
      </c>
      <c r="E66" s="62" t="n">
        <v>5</v>
      </c>
    </row>
    <row r="67" s="17" customFormat="true" ht="15" hidden="false" customHeight="false" outlineLevel="0" collapsed="false">
      <c r="A67" s="33" t="s">
        <v>5246</v>
      </c>
      <c r="B67" s="62" t="n">
        <v>3</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t="n">
        <v>4</v>
      </c>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t="n">
        <v>2</v>
      </c>
      <c r="C74" s="50"/>
      <c r="D74" s="26" t="s">
        <v>5251</v>
      </c>
      <c r="E74" s="62" t="n">
        <v>2</v>
      </c>
    </row>
    <row r="75" s="17" customFormat="true" ht="15" hidden="false" customHeight="false" outlineLevel="0" collapsed="false">
      <c r="A75" s="33" t="s">
        <v>5252</v>
      </c>
      <c r="B75" s="62" t="n">
        <v>2</v>
      </c>
      <c r="C75" s="50"/>
      <c r="D75" s="26" t="s">
        <v>5252</v>
      </c>
      <c r="E75" s="62" t="n">
        <v>3</v>
      </c>
    </row>
    <row r="76" s="17" customFormat="true" ht="15" hidden="false" customHeight="false" outlineLevel="0" collapsed="false">
      <c r="A76" s="33" t="s">
        <v>5253</v>
      </c>
      <c r="B76" s="62" t="n">
        <v>4</v>
      </c>
      <c r="C76" s="50"/>
      <c r="D76" s="26" t="s">
        <v>5253</v>
      </c>
      <c r="E76" s="62" t="n">
        <v>3</v>
      </c>
    </row>
    <row r="77" s="17" customFormat="true" ht="15" hidden="false" customHeight="false" outlineLevel="0" collapsed="false">
      <c r="A77" s="33" t="s">
        <v>5254</v>
      </c>
      <c r="B77" s="62" t="n">
        <v>4</v>
      </c>
      <c r="C77" s="50"/>
      <c r="D77" s="26" t="s">
        <v>5254</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t="n">
        <v>1</v>
      </c>
      <c r="C81" s="50"/>
      <c r="D81" s="19" t="s">
        <v>5256</v>
      </c>
      <c r="E81" s="61" t="n">
        <v>2</v>
      </c>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4</v>
      </c>
      <c r="C83" s="50"/>
      <c r="D83" s="26" t="s">
        <v>5258</v>
      </c>
      <c r="E83" s="62" t="n">
        <v>5</v>
      </c>
    </row>
    <row r="84" s="17" customFormat="true" ht="15" hidden="false" customHeight="false" outlineLevel="0" collapsed="false">
      <c r="A84" s="33" t="s">
        <v>5259</v>
      </c>
      <c r="B84" s="62" t="n">
        <v>4</v>
      </c>
      <c r="C84" s="50"/>
      <c r="D84" s="26" t="s">
        <v>5259</v>
      </c>
      <c r="E84" s="62" t="n">
        <v>3</v>
      </c>
    </row>
    <row r="85" s="17" customFormat="true" ht="15" hidden="false" customHeight="false" outlineLevel="0" collapsed="false">
      <c r="A85" s="33" t="s">
        <v>5260</v>
      </c>
      <c r="B85" s="62" t="n">
        <v>2</v>
      </c>
      <c r="C85" s="50"/>
      <c r="D85" s="26" t="s">
        <v>5260</v>
      </c>
      <c r="E85" s="62" t="n">
        <v>2</v>
      </c>
    </row>
    <row r="86" s="17" customFormat="true" ht="15" hidden="false" customHeight="false" outlineLevel="0" collapsed="false">
      <c r="A86" s="33" t="s">
        <v>5261</v>
      </c>
      <c r="B86" s="62"/>
      <c r="C86" s="50"/>
      <c r="D86" s="26" t="s">
        <v>5261</v>
      </c>
      <c r="E86" s="62" t="n">
        <v>1</v>
      </c>
    </row>
    <row r="87" s="17" customFormat="true" ht="15" hidden="false" customHeight="false" outlineLevel="0" collapsed="false">
      <c r="A87" s="33" t="s">
        <v>5262</v>
      </c>
      <c r="B87" s="62"/>
      <c r="C87" s="50"/>
      <c r="D87" s="26" t="s">
        <v>5262</v>
      </c>
      <c r="E87" s="62"/>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5264</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5265</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387</v>
      </c>
      <c r="B97" s="76" t="str">
        <f aca="false">VLOOKUP(A97,'Ref Taxo'!A:B,2,FALSE())</f>
        <v>Batrachospermum</v>
      </c>
      <c r="C97" s="77" t="n">
        <f aca="false">VLOOKUP(A97,'Ref Taxo'!A:D,4,FALSE())</f>
        <v>1155</v>
      </c>
      <c r="D97" s="78" t="n">
        <v>0.01</v>
      </c>
      <c r="E97" s="79" t="n">
        <v>0.01</v>
      </c>
      <c r="F97" s="79" t="s">
        <v>5273</v>
      </c>
    </row>
    <row r="98" customFormat="false" ht="15" hidden="false" customHeight="false" outlineLevel="0" collapsed="false">
      <c r="A98" s="75" t="s">
        <v>969</v>
      </c>
      <c r="B98" s="76" t="str">
        <f aca="false">VLOOKUP(A98,'Ref Taxo'!A:B,2,FALSE())</f>
        <v>Chara vulgaris</v>
      </c>
      <c r="C98" s="77" t="n">
        <f aca="false">VLOOKUP(A98,'Ref Taxo'!A:D,4,FALSE())</f>
        <v>5261</v>
      </c>
      <c r="D98" s="78" t="n">
        <v>0.01</v>
      </c>
      <c r="E98" s="79"/>
      <c r="F98" s="79" t="s">
        <v>5273</v>
      </c>
    </row>
    <row r="99" customFormat="false" ht="15" hidden="false" customHeight="false" outlineLevel="0" collapsed="false">
      <c r="A99" s="75" t="s">
        <v>1107</v>
      </c>
      <c r="B99" s="76" t="str">
        <f aca="false">VLOOKUP(A99,'Ref Taxo'!A:B,2,FALSE())</f>
        <v>Cladophora</v>
      </c>
      <c r="C99" s="77" t="n">
        <f aca="false">VLOOKUP(A99,'Ref Taxo'!A:D,4,FALSE())</f>
        <v>1124</v>
      </c>
      <c r="D99" s="78" t="n">
        <v>0.15</v>
      </c>
      <c r="E99" s="79" t="n">
        <v>0.1</v>
      </c>
      <c r="F99" s="79" t="s">
        <v>5273</v>
      </c>
    </row>
    <row r="100" customFormat="false" ht="15" hidden="false" customHeight="false" outlineLevel="0" collapsed="false">
      <c r="A100" s="75" t="s">
        <v>2102</v>
      </c>
      <c r="B100" s="76" t="str">
        <f aca="false">VLOOKUP(A100,'Ref Taxo'!A:B,2,FALSE())</f>
        <v>Gomphonema</v>
      </c>
      <c r="C100" s="77" t="n">
        <f aca="false">VLOOKUP(A100,'Ref Taxo'!A:D,4,FALSE())</f>
        <v>8781</v>
      </c>
      <c r="D100" s="78" t="n">
        <v>0.01</v>
      </c>
      <c r="E100" s="79"/>
      <c r="F100" s="79" t="s">
        <v>5273</v>
      </c>
    </row>
    <row r="101" customFormat="false" ht="15" hidden="false" customHeight="false" outlineLevel="0" collapsed="false">
      <c r="A101" s="75" t="s">
        <v>2681</v>
      </c>
      <c r="B101" s="76" t="str">
        <f aca="false">VLOOKUP(A101,'Ref Taxo'!A:B,2,FALSE())</f>
        <v>Leptolyngbya</v>
      </c>
      <c r="C101" s="77" t="n">
        <f aca="false">VLOOKUP(A101,'Ref Taxo'!A:D,4,FALSE())</f>
        <v>6449</v>
      </c>
      <c r="D101" s="78" t="n">
        <v>0.01</v>
      </c>
      <c r="E101" s="79"/>
      <c r="F101" s="79" t="s">
        <v>5273</v>
      </c>
    </row>
    <row r="102" customFormat="false" ht="15" hidden="false" customHeight="false" outlineLevel="0" collapsed="false">
      <c r="A102" s="75" t="s">
        <v>3264</v>
      </c>
      <c r="B102" s="76" t="str">
        <f aca="false">VLOOKUP(A102,'Ref Taxo'!A:B,2,FALSE())</f>
        <v>Oedogonium</v>
      </c>
      <c r="C102" s="77" t="n">
        <f aca="false">VLOOKUP(A102,'Ref Taxo'!A:D,4,FALSE())</f>
        <v>1134</v>
      </c>
      <c r="D102" s="78" t="n">
        <v>0.06</v>
      </c>
      <c r="E102" s="79"/>
      <c r="F102" s="79" t="s">
        <v>5273</v>
      </c>
    </row>
    <row r="103" customFormat="false" ht="15" hidden="false" customHeight="false" outlineLevel="0" collapsed="false">
      <c r="A103" s="75" t="s">
        <v>3299</v>
      </c>
      <c r="B103" s="76" t="str">
        <f aca="false">VLOOKUP(A103,'Ref Taxo'!A:B,2,FALSE())</f>
        <v>Oscillatoria</v>
      </c>
      <c r="C103" s="77" t="n">
        <f aca="false">VLOOKUP(A103,'Ref Taxo'!A:D,4,FALSE())</f>
        <v>1108</v>
      </c>
      <c r="D103" s="78" t="n">
        <v>0.01</v>
      </c>
      <c r="E103" s="79"/>
      <c r="F103" s="79" t="s">
        <v>5273</v>
      </c>
    </row>
    <row r="104" customFormat="false" ht="15" hidden="false" customHeight="false" outlineLevel="0" collapsed="false">
      <c r="A104" s="75" t="s">
        <v>4684</v>
      </c>
      <c r="B104" s="76" t="str">
        <f aca="false">VLOOKUP(A104,'Ref Taxo'!A:B,2,FALSE())</f>
        <v>Spirogyra</v>
      </c>
      <c r="C104" s="77" t="n">
        <f aca="false">VLOOKUP(A104,'Ref Taxo'!A:D,4,FALSE())</f>
        <v>1147</v>
      </c>
      <c r="D104" s="78" t="n">
        <v>0.2</v>
      </c>
      <c r="E104" s="79" t="n">
        <v>0.15</v>
      </c>
      <c r="F104" s="79" t="s">
        <v>5273</v>
      </c>
    </row>
    <row r="105" customFormat="false" ht="15" hidden="false" customHeight="false" outlineLevel="0" collapsed="false">
      <c r="A105" s="75" t="s">
        <v>4896</v>
      </c>
      <c r="B105" s="76" t="str">
        <f aca="false">VLOOKUP(A105,'Ref Taxo'!A:B,2,FALSE())</f>
        <v>Tolypothrix</v>
      </c>
      <c r="C105" s="77" t="n">
        <f aca="false">VLOOKUP(A105,'Ref Taxo'!A:D,4,FALSE())</f>
        <v>6304</v>
      </c>
      <c r="D105" s="78" t="n">
        <v>0.1</v>
      </c>
      <c r="E105" s="79" t="n">
        <v>0.1</v>
      </c>
      <c r="F105" s="79" t="s">
        <v>5273</v>
      </c>
    </row>
    <row r="106" customFormat="false" ht="15" hidden="false" customHeight="false" outlineLevel="0" collapsed="false">
      <c r="A106" s="75" t="s">
        <v>1414</v>
      </c>
      <c r="B106" s="76" t="str">
        <f aca="false">VLOOKUP(A106,'Ref Taxo'!A:B,2,FALSE())</f>
        <v>Didymodon tophaceus</v>
      </c>
      <c r="C106" s="77" t="n">
        <f aca="false">VLOOKUP(A106,'Ref Taxo'!A:D,4,FALSE())</f>
        <v>19619</v>
      </c>
      <c r="D106" s="78" t="n">
        <v>0.01</v>
      </c>
      <c r="E106" s="79"/>
      <c r="F106" s="79" t="s">
        <v>5273</v>
      </c>
    </row>
    <row r="107" customFormat="false" ht="15" hidden="false" customHeight="false" outlineLevel="0" collapsed="false">
      <c r="A107" s="75" t="s">
        <v>5274</v>
      </c>
      <c r="B107" s="76" t="e">
        <f aca="false">VLOOKUP(A107,'Ref Taxo'!A:B,2,FALSE())</f>
        <v>#N/A</v>
      </c>
      <c r="C107" s="77" t="e">
        <f aca="false">VLOOKUP(A107,'Ref Taxo'!A:D,4,FALSE())</f>
        <v>#N/A</v>
      </c>
      <c r="D107" s="78" t="n">
        <v>0.01</v>
      </c>
      <c r="E107" s="79"/>
      <c r="F107" s="79" t="s">
        <v>5275</v>
      </c>
    </row>
    <row r="108" customFormat="false" ht="15" hidden="false" customHeight="false" outlineLevel="0" collapsed="false">
      <c r="A108" s="75" t="s">
        <v>4412</v>
      </c>
      <c r="B108" s="76" t="str">
        <f aca="false">VLOOKUP(A108,'Ref Taxo'!A:B,2,FALSE())</f>
        <v>Scirpoides holoschoenus</v>
      </c>
      <c r="C108" s="77" t="n">
        <f aca="false">VLOOKUP(A108,'Ref Taxo'!A:D,4,FALSE())</f>
        <v>19685</v>
      </c>
      <c r="D108" s="78" t="n">
        <v>0.01</v>
      </c>
      <c r="E108" s="79"/>
      <c r="F108" s="79" t="s">
        <v>5273</v>
      </c>
    </row>
    <row r="109" customFormat="false" ht="15" hidden="false" customHeight="false" outlineLevel="0" collapsed="false">
      <c r="A109" s="75" t="s">
        <v>1734</v>
      </c>
      <c r="B109" s="76" t="str">
        <f aca="false">VLOOKUP(A109,'Ref Taxo'!A:B,2,FALSE())</f>
        <v>Equisetum ramosissimum</v>
      </c>
      <c r="C109" s="77" t="n">
        <f aca="false">VLOOKUP(A109,'Ref Taxo'!A:D,4,FALSE())</f>
        <v>29992</v>
      </c>
      <c r="D109" s="78" t="n">
        <v>0.05</v>
      </c>
      <c r="E109" s="79" t="n">
        <v>0.01</v>
      </c>
      <c r="F109" s="79" t="s">
        <v>5273</v>
      </c>
    </row>
    <row r="110" customFormat="false" ht="15" hidden="false" customHeight="false" outlineLevel="0" collapsed="false">
      <c r="A110" s="75"/>
      <c r="B110" s="76" t="e">
        <f aca="false">VLOOKUP(A110,'Ref Taxo'!A:B,2,FALSE())</f>
        <v>#N/A</v>
      </c>
      <c r="C110" s="77" t="e">
        <f aca="false">VLOOKUP(A110,'Ref Taxo'!A:D,4,FALSE())</f>
        <v>#N/A</v>
      </c>
      <c r="D110" s="78"/>
      <c r="E110" s="79"/>
      <c r="F110" s="79" t="s">
        <v>5273</v>
      </c>
    </row>
    <row r="111" customFormat="false" ht="15" hidden="false" customHeight="false" outlineLevel="0" collapsed="false">
      <c r="A111" s="75"/>
      <c r="B111" s="76" t="e">
        <f aca="false">VLOOKUP(A111,'Ref Taxo'!A:B,2,FALSE())</f>
        <v>#N/A</v>
      </c>
      <c r="C111" s="77" t="e">
        <f aca="false">VLOOKUP(A111,'Ref Taxo'!A:D,4,FALSE())</f>
        <v>#N/A</v>
      </c>
      <c r="D111" s="78"/>
      <c r="E111" s="79"/>
      <c r="F111" s="79" t="s">
        <v>5273</v>
      </c>
    </row>
    <row r="112" customFormat="false" ht="15" hidden="false" customHeight="false" outlineLevel="0" collapsed="false">
      <c r="A112" s="75"/>
      <c r="B112" s="76" t="e">
        <f aca="false">VLOOKUP(A112,'Ref Taxo'!A:B,2,FALSE())</f>
        <v>#N/A</v>
      </c>
      <c r="C112" s="77" t="e">
        <f aca="false">VLOOKUP(A112,'Ref Taxo'!A:D,4,FALSE())</f>
        <v>#N/A</v>
      </c>
      <c r="D112" s="78"/>
      <c r="E112" s="79"/>
      <c r="F112" s="79" t="s">
        <v>5273</v>
      </c>
    </row>
    <row r="113" customFormat="false" ht="15" hidden="false" customHeight="false" outlineLevel="0" collapsed="false">
      <c r="A113" s="75"/>
      <c r="B113" s="76" t="e">
        <f aca="false">VLOOKUP(A113,'Ref Taxo'!A:B,2,FALSE())</f>
        <v>#N/A</v>
      </c>
      <c r="C113" s="77" t="e">
        <f aca="false">VLOOKUP(A113,'Ref Taxo'!A:D,4,FALSE())</f>
        <v>#N/A</v>
      </c>
      <c r="D113" s="78"/>
      <c r="E113" s="79"/>
      <c r="F113" s="79" t="s">
        <v>5273</v>
      </c>
    </row>
    <row r="114" customFormat="false" ht="15" hidden="false" customHeight="false" outlineLevel="0" collapsed="false">
      <c r="A114" s="75"/>
      <c r="B114" s="76" t="e">
        <f aca="false">VLOOKUP(A114,'Ref Taxo'!A:B,2,FALSE())</f>
        <v>#N/A</v>
      </c>
      <c r="C114" s="77" t="e">
        <f aca="false">VLOOKUP(A114,'Ref Taxo'!A:D,4,FALSE())</f>
        <v>#N/A</v>
      </c>
      <c r="D114" s="78"/>
      <c r="E114" s="79"/>
      <c r="F114" s="79" t="s">
        <v>5273</v>
      </c>
    </row>
    <row r="115" customFormat="false" ht="15" hidden="false" customHeight="false" outlineLevel="0" collapsed="false">
      <c r="A115" s="75"/>
      <c r="B115" s="76" t="e">
        <f aca="false">VLOOKUP(A115,'Ref Taxo'!A:B,2,FALSE())</f>
        <v>#N/A</v>
      </c>
      <c r="C115" s="77" t="e">
        <f aca="false">VLOOKUP(A115,'Ref Taxo'!A:D,4,FALSE())</f>
        <v>#N/A</v>
      </c>
      <c r="D115" s="78"/>
      <c r="E115" s="79"/>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2019-04-25T13:03:28Z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